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90" windowWidth="23715" windowHeight="9630"/>
  </bookViews>
  <sheets>
    <sheet name="应收客户明细" sheetId="1" r:id="rId1"/>
  </sheets>
  <calcPr calcId="125725"/>
</workbook>
</file>

<file path=xl/calcChain.xml><?xml version="1.0" encoding="utf-8"?>
<calcChain xmlns="http://schemas.openxmlformats.org/spreadsheetml/2006/main">
  <c r="K65" i="1"/>
  <c r="K64"/>
  <c r="K63"/>
  <c r="K62"/>
  <c r="H66" s="1"/>
  <c r="K66" s="1"/>
  <c r="K60"/>
  <c r="H61" s="1"/>
  <c r="K61" s="1"/>
  <c r="K58"/>
  <c r="H59" s="1"/>
  <c r="K59" s="1"/>
  <c r="K56"/>
  <c r="H57" s="1"/>
  <c r="K57" s="1"/>
  <c r="K54"/>
  <c r="H55" s="1"/>
  <c r="K55" s="1"/>
  <c r="K52"/>
  <c r="H53" s="1"/>
  <c r="K53" s="1"/>
  <c r="K50"/>
  <c r="H51" s="1"/>
  <c r="K51" s="1"/>
  <c r="K48"/>
  <c r="H49" s="1"/>
  <c r="K49" s="1"/>
  <c r="K46"/>
  <c r="H47" s="1"/>
  <c r="K47" s="1"/>
  <c r="K44"/>
  <c r="H45" s="1"/>
  <c r="K45" s="1"/>
  <c r="K42"/>
  <c r="H43" s="1"/>
  <c r="K43" s="1"/>
  <c r="K40"/>
  <c r="H41" s="1"/>
  <c r="K41" s="1"/>
  <c r="K38"/>
  <c r="H39" s="1"/>
  <c r="K39" s="1"/>
  <c r="K36"/>
  <c r="K35"/>
  <c r="K34"/>
  <c r="K33"/>
  <c r="K32"/>
  <c r="K31"/>
  <c r="K30"/>
  <c r="K29"/>
  <c r="K28"/>
  <c r="K27"/>
  <c r="K26"/>
  <c r="K24"/>
  <c r="K18"/>
  <c r="K17"/>
  <c r="H19" s="1"/>
  <c r="K19" s="1"/>
  <c r="H17"/>
  <c r="K15"/>
  <c r="K14"/>
  <c r="K13"/>
  <c r="K12"/>
  <c r="K11"/>
  <c r="K10"/>
  <c r="K9"/>
  <c r="K8"/>
  <c r="H16" s="1"/>
  <c r="K16" s="1"/>
  <c r="H7"/>
  <c r="K7" s="1"/>
  <c r="K6"/>
  <c r="K5"/>
  <c r="K4"/>
  <c r="L4" s="1"/>
  <c r="L8" l="1"/>
  <c r="L17"/>
  <c r="L38"/>
  <c r="L40"/>
  <c r="L42"/>
  <c r="L44"/>
  <c r="L46"/>
  <c r="L48"/>
  <c r="L50"/>
  <c r="L52"/>
  <c r="L54"/>
  <c r="L56"/>
  <c r="L58"/>
  <c r="L60"/>
  <c r="L62"/>
  <c r="H25"/>
  <c r="K25" s="1"/>
  <c r="H37" s="1"/>
  <c r="K37" s="1"/>
  <c r="L26" s="1"/>
  <c r="L24" l="1"/>
  <c r="L67" s="1"/>
  <c r="L20"/>
  <c r="A1" s="1"/>
</calcChain>
</file>

<file path=xl/comments1.xml><?xml version="1.0" encoding="utf-8"?>
<comments xmlns="http://schemas.openxmlformats.org/spreadsheetml/2006/main">
  <authors>
    <author>Administrator</author>
  </authors>
  <commentList>
    <comment ref="E8" authorId="0">
      <text>
        <r>
          <rPr>
            <b/>
            <sz val="9"/>
            <rFont val="宋体"/>
            <family val="3"/>
            <charset val="134"/>
          </rPr>
          <t>Administrator:</t>
        </r>
        <r>
          <rPr>
            <sz val="9"/>
            <rFont val="宋体"/>
            <family val="3"/>
            <charset val="134"/>
          </rPr>
          <t xml:space="preserve">
粵ZHF07港</t>
        </r>
      </text>
    </comment>
    <comment ref="F8" authorId="0">
      <text>
        <r>
          <rPr>
            <b/>
            <sz val="9"/>
            <rFont val="宋体"/>
            <family val="3"/>
            <charset val="134"/>
          </rPr>
          <t>Administrator:</t>
        </r>
        <r>
          <rPr>
            <sz val="9"/>
            <rFont val="宋体"/>
            <family val="3"/>
            <charset val="134"/>
          </rPr>
          <t xml:space="preserve">
2018.06.01-2018.08.01</t>
        </r>
      </text>
    </comment>
    <comment ref="A17" authorId="0">
      <text>
        <r>
          <rPr>
            <b/>
            <sz val="9"/>
            <rFont val="宋体"/>
            <family val="3"/>
            <charset val="134"/>
          </rPr>
          <t>Administrator:</t>
        </r>
        <r>
          <rPr>
            <sz val="9"/>
            <rFont val="宋体"/>
            <family val="3"/>
            <charset val="134"/>
          </rPr>
          <t xml:space="preserve">
2018.08--31天
2018.09--30天
2018.10--24天  共85天/13周 </t>
        </r>
      </text>
    </comment>
    <comment ref="E24" authorId="0">
      <text>
        <r>
          <rPr>
            <b/>
            <sz val="9"/>
            <rFont val="宋体"/>
            <family val="3"/>
            <charset val="134"/>
          </rPr>
          <t>Administrator:</t>
        </r>
        <r>
          <rPr>
            <sz val="9"/>
            <rFont val="宋体"/>
            <family val="3"/>
            <charset val="134"/>
          </rPr>
          <t xml:space="preserve">
香港--坪保，皇岗压柜
粤ZBL67港</t>
        </r>
      </text>
    </comment>
    <comment ref="F62" authorId="0">
      <text>
        <r>
          <rPr>
            <b/>
            <sz val="9"/>
            <rFont val="宋体"/>
            <family val="3"/>
            <charset val="134"/>
          </rPr>
          <t>Administrator:</t>
        </r>
        <r>
          <rPr>
            <sz val="9"/>
            <rFont val="宋体"/>
            <family val="3"/>
            <charset val="134"/>
          </rPr>
          <t xml:space="preserve">
2019.05.31至2019.09.26(共119天*100元/天)
2019.05--1天
2019.06--30天
2019.07--31天
2019.08--31天
2019.09--26天</t>
        </r>
      </text>
    </comment>
  </commentList>
</comments>
</file>

<file path=xl/sharedStrings.xml><?xml version="1.0" encoding="utf-8"?>
<sst xmlns="http://schemas.openxmlformats.org/spreadsheetml/2006/main" count="218" uniqueCount="76">
  <si>
    <r>
      <rPr>
        <b/>
        <sz val="10"/>
        <color indexed="10"/>
        <rFont val="宋体"/>
        <family val="3"/>
        <charset val="134"/>
      </rPr>
      <t>柜号</t>
    </r>
    <r>
      <rPr>
        <b/>
        <sz val="10"/>
        <color indexed="10"/>
        <rFont val="Arial"/>
        <family val="2"/>
      </rPr>
      <t>1</t>
    </r>
    <r>
      <rPr>
        <sz val="10"/>
        <rFont val="Arial"/>
        <family val="2"/>
      </rPr>
      <t>:TCNU9109541/11175KGS/64.31CBM</t>
    </r>
  </si>
  <si>
    <r>
      <rPr>
        <b/>
        <sz val="10"/>
        <rFont val="宋体"/>
        <family val="3"/>
        <charset val="134"/>
      </rPr>
      <t>发生时间</t>
    </r>
  </si>
  <si>
    <r>
      <rPr>
        <b/>
        <sz val="10"/>
        <rFont val="宋体"/>
        <family val="3"/>
        <charset val="134"/>
      </rPr>
      <t>客户</t>
    </r>
  </si>
  <si>
    <r>
      <rPr>
        <b/>
        <sz val="10"/>
        <rFont val="宋体"/>
        <family val="3"/>
        <charset val="134"/>
      </rPr>
      <t>系统主单号</t>
    </r>
  </si>
  <si>
    <r>
      <rPr>
        <b/>
        <sz val="10"/>
        <rFont val="宋体"/>
        <family val="3"/>
        <charset val="134"/>
      </rPr>
      <t>系统编号</t>
    </r>
  </si>
  <si>
    <r>
      <rPr>
        <b/>
        <sz val="10"/>
        <rFont val="宋体"/>
        <family val="3"/>
        <charset val="134"/>
      </rPr>
      <t>起</t>
    </r>
    <r>
      <rPr>
        <b/>
        <sz val="10"/>
        <rFont val="Arial"/>
        <family val="2"/>
      </rPr>
      <t>/</t>
    </r>
    <r>
      <rPr>
        <b/>
        <sz val="10"/>
        <rFont val="宋体"/>
        <family val="3"/>
        <charset val="134"/>
      </rPr>
      <t>终点</t>
    </r>
  </si>
  <si>
    <r>
      <rPr>
        <b/>
        <sz val="10"/>
        <rFont val="宋体"/>
        <family val="3"/>
        <charset val="134"/>
      </rPr>
      <t>名称</t>
    </r>
  </si>
  <si>
    <r>
      <rPr>
        <b/>
        <sz val="10"/>
        <rFont val="宋体"/>
        <family val="3"/>
        <charset val="134"/>
      </rPr>
      <t>单价</t>
    </r>
  </si>
  <si>
    <r>
      <rPr>
        <b/>
        <sz val="10"/>
        <rFont val="宋体"/>
        <family val="3"/>
        <charset val="134"/>
      </rPr>
      <t>数量</t>
    </r>
  </si>
  <si>
    <t>汇率</t>
  </si>
  <si>
    <r>
      <rPr>
        <b/>
        <sz val="10"/>
        <rFont val="宋体"/>
        <family val="3"/>
        <charset val="134"/>
      </rPr>
      <t>合计</t>
    </r>
  </si>
  <si>
    <r>
      <t>小计</t>
    </r>
    <r>
      <rPr>
        <b/>
        <sz val="10"/>
        <rFont val="Arial"/>
        <family val="2"/>
      </rPr>
      <t>RMB</t>
    </r>
  </si>
  <si>
    <t>2018.05.28</t>
  </si>
  <si>
    <r>
      <rPr>
        <sz val="10"/>
        <rFont val="宋体"/>
        <family val="3"/>
        <charset val="134"/>
      </rPr>
      <t>深圳元龙</t>
    </r>
  </si>
  <si>
    <t>Z1807100016</t>
  </si>
  <si>
    <t>L1807100016</t>
  </si>
  <si>
    <r>
      <t>HK</t>
    </r>
    <r>
      <rPr>
        <sz val="10"/>
        <rFont val="宋体"/>
        <family val="3"/>
        <charset val="134"/>
      </rPr>
      <t>码头</t>
    </r>
    <r>
      <rPr>
        <sz val="10"/>
        <rFont val="Arial"/>
        <family val="2"/>
      </rPr>
      <t>-HK</t>
    </r>
    <r>
      <rPr>
        <sz val="10"/>
        <rFont val="宋体"/>
        <family val="3"/>
        <charset val="134"/>
      </rPr>
      <t>堆场</t>
    </r>
  </si>
  <si>
    <r>
      <rPr>
        <sz val="10"/>
        <rFont val="宋体"/>
        <family val="3"/>
        <charset val="134"/>
      </rPr>
      <t>换单费</t>
    </r>
  </si>
  <si>
    <t>HKD</t>
  </si>
  <si>
    <r>
      <rPr>
        <sz val="10"/>
        <rFont val="宋体"/>
        <family val="3"/>
        <charset val="134"/>
      </rPr>
      <t>保安费</t>
    </r>
  </si>
  <si>
    <r>
      <rPr>
        <sz val="10"/>
        <rFont val="宋体"/>
        <family val="3"/>
        <charset val="134"/>
      </rPr>
      <t>运输费</t>
    </r>
  </si>
  <si>
    <t>RMB</t>
  </si>
  <si>
    <r>
      <rPr>
        <sz val="10"/>
        <rFont val="宋体"/>
        <family val="3"/>
        <charset val="134"/>
      </rPr>
      <t>税金</t>
    </r>
  </si>
  <si>
    <t>2018.08.23</t>
  </si>
  <si>
    <t>Z1808230004</t>
  </si>
  <si>
    <t>L1808230004</t>
  </si>
  <si>
    <r>
      <t>HK</t>
    </r>
    <r>
      <rPr>
        <sz val="10"/>
        <rFont val="宋体"/>
        <family val="3"/>
        <charset val="134"/>
      </rPr>
      <t>堆场</t>
    </r>
    <r>
      <rPr>
        <sz val="10"/>
        <rFont val="Arial"/>
        <family val="2"/>
      </rPr>
      <t>--HK</t>
    </r>
    <r>
      <rPr>
        <sz val="10"/>
        <rFont val="宋体"/>
        <family val="3"/>
        <charset val="134"/>
      </rPr>
      <t>仓库</t>
    </r>
  </si>
  <si>
    <t>存柜费</t>
  </si>
  <si>
    <r>
      <rPr>
        <sz val="10"/>
        <rFont val="宋体"/>
        <family val="3"/>
        <charset val="134"/>
      </rPr>
      <t>闸口费</t>
    </r>
  </si>
  <si>
    <r>
      <rPr>
        <sz val="10"/>
        <rFont val="宋体"/>
        <family val="3"/>
        <charset val="134"/>
      </rPr>
      <t>登记费</t>
    </r>
  </si>
  <si>
    <r>
      <rPr>
        <sz val="10"/>
        <rFont val="宋体"/>
        <family val="3"/>
        <charset val="134"/>
      </rPr>
      <t>拿单费</t>
    </r>
  </si>
  <si>
    <r>
      <rPr>
        <sz val="10"/>
        <rFont val="宋体"/>
        <family val="3"/>
        <charset val="134"/>
      </rPr>
      <t>吊柜费</t>
    </r>
  </si>
  <si>
    <t>2018.08.01-2018.10.24</t>
  </si>
  <si>
    <t>深圳元龙</t>
  </si>
  <si>
    <t>Z1810150066</t>
  </si>
  <si>
    <t>L1810150066</t>
  </si>
  <si>
    <r>
      <rPr>
        <sz val="10"/>
        <rFont val="宋体"/>
        <family val="3"/>
        <charset val="134"/>
      </rPr>
      <t>香港仓库</t>
    </r>
  </si>
  <si>
    <r>
      <rPr>
        <sz val="10"/>
        <rFont val="宋体"/>
        <family val="3"/>
        <charset val="134"/>
      </rPr>
      <t>仓租费</t>
    </r>
  </si>
  <si>
    <r>
      <rPr>
        <sz val="10"/>
        <rFont val="宋体"/>
        <family val="3"/>
        <charset val="134"/>
      </rPr>
      <t>装卸费</t>
    </r>
  </si>
  <si>
    <r>
      <rPr>
        <b/>
        <sz val="10"/>
        <rFont val="宋体"/>
        <family val="3"/>
        <charset val="134"/>
      </rPr>
      <t>柜</t>
    </r>
    <r>
      <rPr>
        <b/>
        <sz val="10"/>
        <rFont val="Arial"/>
        <family val="2"/>
      </rPr>
      <t>1</t>
    </r>
    <r>
      <rPr>
        <b/>
        <sz val="10"/>
        <rFont val="宋体"/>
        <family val="3"/>
        <charset val="134"/>
      </rPr>
      <t>总计：</t>
    </r>
  </si>
  <si>
    <r>
      <rPr>
        <b/>
        <sz val="10"/>
        <color indexed="10"/>
        <rFont val="宋体"/>
        <family val="3"/>
        <charset val="134"/>
      </rPr>
      <t>柜号</t>
    </r>
    <r>
      <rPr>
        <b/>
        <sz val="10"/>
        <color indexed="10"/>
        <rFont val="Arial"/>
        <family val="2"/>
      </rPr>
      <t>2:</t>
    </r>
    <r>
      <rPr>
        <sz val="10"/>
        <rFont val="Arial"/>
        <family val="2"/>
      </rPr>
      <t>BSIU9755788</t>
    </r>
  </si>
  <si>
    <r>
      <rPr>
        <b/>
        <sz val="10"/>
        <rFont val="宋体"/>
        <family val="3"/>
        <charset val="134"/>
      </rPr>
      <t>系统子单号</t>
    </r>
  </si>
  <si>
    <t>2018.5.28</t>
  </si>
  <si>
    <t>Z1806010040</t>
  </si>
  <si>
    <t>L1806010040</t>
  </si>
  <si>
    <r>
      <t>HK-</t>
    </r>
    <r>
      <rPr>
        <sz val="10"/>
        <rFont val="宋体"/>
        <family val="3"/>
        <charset val="134"/>
      </rPr>
      <t>坪山</t>
    </r>
  </si>
  <si>
    <r>
      <rPr>
        <sz val="10"/>
        <rFont val="宋体"/>
        <family val="3"/>
        <charset val="134"/>
      </rPr>
      <t>进境货物备案清单费</t>
    </r>
  </si>
  <si>
    <t>L1806010041</t>
  </si>
  <si>
    <r>
      <rPr>
        <sz val="10"/>
        <rFont val="宋体"/>
        <family val="3"/>
        <charset val="134"/>
      </rPr>
      <t>进口报关费</t>
    </r>
  </si>
  <si>
    <r>
      <rPr>
        <sz val="10"/>
        <rFont val="宋体"/>
        <family val="3"/>
        <charset val="134"/>
      </rPr>
      <t>海关查验费</t>
    </r>
  </si>
  <si>
    <r>
      <rPr>
        <sz val="10"/>
        <rFont val="宋体"/>
        <family val="3"/>
        <charset val="134"/>
      </rPr>
      <t>停车费</t>
    </r>
  </si>
  <si>
    <r>
      <rPr>
        <sz val="10"/>
        <rFont val="宋体"/>
        <family val="3"/>
        <charset val="134"/>
      </rPr>
      <t>过磅费</t>
    </r>
  </si>
  <si>
    <r>
      <rPr>
        <sz val="10"/>
        <rFont val="宋体"/>
        <family val="3"/>
        <charset val="134"/>
      </rPr>
      <t>无缝清关费</t>
    </r>
  </si>
  <si>
    <r>
      <rPr>
        <sz val="10"/>
        <rFont val="宋体"/>
        <family val="3"/>
        <charset val="134"/>
      </rPr>
      <t>舱单费</t>
    </r>
  </si>
  <si>
    <t>换单费</t>
  </si>
  <si>
    <t>押车费</t>
  </si>
  <si>
    <t>2018.06.01-2018.06.30</t>
  </si>
  <si>
    <t>皇岗堆场</t>
  </si>
  <si>
    <t>压架费</t>
  </si>
  <si>
    <t>2018.07.01-2018.07.30</t>
  </si>
  <si>
    <t>2018.08.01-2018.08.31</t>
  </si>
  <si>
    <t>2018.09.01-2018.09.30</t>
  </si>
  <si>
    <t>2018.10.01-2019.10.31</t>
  </si>
  <si>
    <t>2018.11.01-2018.11.30</t>
  </si>
  <si>
    <t>2018.12.01-2018.12-31</t>
  </si>
  <si>
    <t>2019.01.01-2019.01.31</t>
  </si>
  <si>
    <t>2019.02.01-2019.02.28</t>
  </si>
  <si>
    <t>2019.03.01-2019.03.31</t>
  </si>
  <si>
    <t>2019.04.01-2019.04.30</t>
  </si>
  <si>
    <t>2019.05.01-2019.05.31</t>
  </si>
  <si>
    <t>2019.05.31-2019.09.26</t>
  </si>
  <si>
    <t>Z1907230031</t>
  </si>
  <si>
    <t>L1907230031</t>
  </si>
  <si>
    <r>
      <rPr>
        <sz val="10"/>
        <rFont val="宋体"/>
        <family val="3"/>
        <charset val="134"/>
      </rPr>
      <t>皇岗</t>
    </r>
    <r>
      <rPr>
        <sz val="10"/>
        <rFont val="Arial"/>
        <family val="2"/>
      </rPr>
      <t>-HK</t>
    </r>
    <r>
      <rPr>
        <sz val="10"/>
        <rFont val="宋体"/>
        <family val="3"/>
        <charset val="134"/>
      </rPr>
      <t>堆场</t>
    </r>
  </si>
  <si>
    <r>
      <rPr>
        <sz val="10"/>
        <rFont val="宋体"/>
        <family val="3"/>
        <charset val="134"/>
      </rPr>
      <t>存柜费</t>
    </r>
  </si>
  <si>
    <r>
      <rPr>
        <b/>
        <sz val="10"/>
        <rFont val="宋体"/>
        <family val="3"/>
        <charset val="134"/>
      </rPr>
      <t>柜</t>
    </r>
    <r>
      <rPr>
        <b/>
        <sz val="10"/>
        <rFont val="Arial"/>
        <family val="2"/>
      </rPr>
      <t>2</t>
    </r>
    <r>
      <rPr>
        <b/>
        <sz val="10"/>
        <rFont val="宋体"/>
        <family val="3"/>
        <charset val="134"/>
      </rPr>
      <t>总计</t>
    </r>
    <r>
      <rPr>
        <b/>
        <sz val="10"/>
        <rFont val="Arial"/>
        <family val="2"/>
      </rPr>
      <t>:</t>
    </r>
  </si>
</sst>
</file>

<file path=xl/styles.xml><?xml version="1.0" encoding="utf-8"?>
<styleSheet xmlns="http://schemas.openxmlformats.org/spreadsheetml/2006/main">
  <numFmts count="3">
    <numFmt numFmtId="176" formatCode="&quot;柜1+柜2总计RMB&quot;#,##0.00"/>
    <numFmt numFmtId="177" formatCode="0.00_ ;[Red]\-0.00\ "/>
    <numFmt numFmtId="178" formatCode="0.0000_ ;[Red]\-0.0000\ "/>
  </numFmts>
  <fonts count="10">
    <font>
      <sz val="10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  <font>
      <sz val="9"/>
      <name val="宋体"/>
      <family val="3"/>
      <charset val="134"/>
    </font>
    <font>
      <b/>
      <sz val="10"/>
      <color indexed="10"/>
      <name val="宋体"/>
      <family val="3"/>
      <charset val="134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b/>
      <sz val="9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/>
      <bottom style="thin">
        <color rgb="FF000000"/>
      </bottom>
      <diagonal/>
    </border>
    <border>
      <left/>
      <right style="thin">
        <color indexed="8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0">
    <xf numFmtId="0" fontId="0" fillId="0" borderId="0" xfId="0"/>
    <xf numFmtId="176" fontId="2" fillId="2" borderId="0" xfId="0" applyNumberFormat="1" applyFont="1" applyFill="1" applyAlignment="1">
      <alignment horizontal="left"/>
    </xf>
    <xf numFmtId="0" fontId="0" fillId="2" borderId="0" xfId="0" applyFont="1" applyFill="1"/>
    <xf numFmtId="0" fontId="2" fillId="2" borderId="0" xfId="0" applyFont="1" applyFill="1"/>
    <xf numFmtId="0" fontId="6" fillId="3" borderId="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0" fillId="2" borderId="5" xfId="0" applyFont="1" applyFill="1" applyBorder="1"/>
    <xf numFmtId="0" fontId="0" fillId="2" borderId="0" xfId="0" applyFont="1" applyFill="1" applyAlignment="1">
      <alignment horizontal="right" vertical="center"/>
    </xf>
    <xf numFmtId="177" fontId="0" fillId="2" borderId="0" xfId="0" applyNumberFormat="1" applyFont="1" applyFill="1"/>
    <xf numFmtId="0" fontId="6" fillId="2" borderId="6" xfId="0" applyFont="1" applyFill="1" applyBorder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0" fontId="0" fillId="2" borderId="0" xfId="0" applyFont="1" applyFill="1" applyBorder="1"/>
    <xf numFmtId="0" fontId="0" fillId="2" borderId="0" xfId="0" applyFont="1" applyFill="1" applyBorder="1" applyAlignment="1">
      <alignment horizontal="right" vertical="center"/>
    </xf>
    <xf numFmtId="177" fontId="0" fillId="2" borderId="0" xfId="0" applyNumberFormat="1" applyFont="1" applyFill="1" applyBorder="1"/>
    <xf numFmtId="0" fontId="0" fillId="2" borderId="7" xfId="0" applyFont="1" applyFill="1" applyBorder="1"/>
    <xf numFmtId="0" fontId="0" fillId="2" borderId="8" xfId="0" applyFont="1" applyFill="1" applyBorder="1"/>
    <xf numFmtId="0" fontId="0" fillId="2" borderId="9" xfId="0" applyFont="1" applyFill="1" applyBorder="1"/>
    <xf numFmtId="177" fontId="0" fillId="2" borderId="8" xfId="0" applyNumberFormat="1" applyFont="1" applyFill="1" applyBorder="1"/>
    <xf numFmtId="9" fontId="1" fillId="2" borderId="8" xfId="1" applyNumberFormat="1" applyFont="1" applyFill="1" applyBorder="1" applyAlignment="1">
      <alignment horizontal="right"/>
    </xf>
    <xf numFmtId="177" fontId="0" fillId="2" borderId="9" xfId="0" applyNumberFormat="1" applyFont="1" applyFill="1" applyBorder="1"/>
    <xf numFmtId="177" fontId="6" fillId="2" borderId="10" xfId="0" applyNumberFormat="1" applyFont="1" applyFill="1" applyBorder="1" applyAlignment="1">
      <alignment horizontal="right" vertical="center"/>
    </xf>
    <xf numFmtId="0" fontId="0" fillId="2" borderId="11" xfId="0" applyFont="1" applyFill="1" applyBorder="1"/>
    <xf numFmtId="0" fontId="0" fillId="2" borderId="0" xfId="0" applyFont="1" applyFill="1" applyAlignment="1">
      <alignment wrapText="1"/>
    </xf>
    <xf numFmtId="177" fontId="6" fillId="2" borderId="12" xfId="0" applyNumberFormat="1" applyFont="1" applyFill="1" applyBorder="1" applyAlignment="1">
      <alignment horizontal="right" vertical="center"/>
    </xf>
    <xf numFmtId="9" fontId="1" fillId="2" borderId="8" xfId="1" applyNumberFormat="1" applyFont="1" applyFill="1" applyBorder="1"/>
    <xf numFmtId="177" fontId="6" fillId="2" borderId="10" xfId="0" applyNumberFormat="1" applyFont="1" applyFill="1" applyBorder="1" applyAlignment="1">
      <alignment horizontal="right" vertical="center"/>
    </xf>
    <xf numFmtId="0" fontId="0" fillId="2" borderId="13" xfId="0" applyFont="1" applyFill="1" applyBorder="1"/>
    <xf numFmtId="0" fontId="8" fillId="2" borderId="0" xfId="0" applyFont="1" applyFill="1"/>
    <xf numFmtId="177" fontId="0" fillId="2" borderId="5" xfId="0" applyNumberFormat="1" applyFont="1" applyFill="1" applyBorder="1"/>
    <xf numFmtId="178" fontId="0" fillId="2" borderId="5" xfId="0" applyNumberFormat="1" applyFont="1" applyFill="1" applyBorder="1"/>
    <xf numFmtId="177" fontId="6" fillId="2" borderId="14" xfId="0" applyNumberFormat="1" applyFont="1" applyFill="1" applyBorder="1" applyAlignment="1">
      <alignment horizontal="right" vertical="center"/>
    </xf>
    <xf numFmtId="0" fontId="0" fillId="2" borderId="15" xfId="0" applyFont="1" applyFill="1" applyBorder="1"/>
    <xf numFmtId="0" fontId="8" fillId="2" borderId="0" xfId="0" applyFont="1" applyFill="1" applyBorder="1"/>
    <xf numFmtId="178" fontId="0" fillId="2" borderId="0" xfId="0" applyNumberFormat="1" applyFont="1" applyFill="1" applyBorder="1"/>
    <xf numFmtId="177" fontId="6" fillId="2" borderId="6" xfId="0" applyNumberFormat="1" applyFont="1" applyFill="1" applyBorder="1" applyAlignment="1">
      <alignment horizontal="right" vertical="center"/>
    </xf>
    <xf numFmtId="0" fontId="0" fillId="2" borderId="16" xfId="0" applyFont="1" applyFill="1" applyBorder="1"/>
    <xf numFmtId="0" fontId="8" fillId="2" borderId="8" xfId="0" applyFont="1" applyFill="1" applyBorder="1"/>
    <xf numFmtId="177" fontId="6" fillId="2" borderId="17" xfId="0" applyNumberFormat="1" applyFont="1" applyFill="1" applyBorder="1" applyAlignment="1">
      <alignment horizontal="right" vertical="center"/>
    </xf>
    <xf numFmtId="177" fontId="6" fillId="2" borderId="0" xfId="0" applyNumberFormat="1" applyFont="1" applyFill="1"/>
    <xf numFmtId="14" fontId="0" fillId="2" borderId="11" xfId="0" applyNumberFormat="1" applyFont="1" applyFill="1" applyBorder="1"/>
    <xf numFmtId="177" fontId="6" fillId="2" borderId="12" xfId="0" applyNumberFormat="1" applyFont="1" applyFill="1" applyBorder="1" applyAlignment="1">
      <alignment horizontal="center" vertical="center"/>
    </xf>
    <xf numFmtId="177" fontId="6" fillId="2" borderId="10" xfId="0" applyNumberFormat="1" applyFont="1" applyFill="1" applyBorder="1" applyAlignment="1">
      <alignment horizontal="center" vertical="center"/>
    </xf>
    <xf numFmtId="0" fontId="8" fillId="2" borderId="5" xfId="0" applyFont="1" applyFill="1" applyBorder="1"/>
    <xf numFmtId="0" fontId="8" fillId="2" borderId="18" xfId="0" applyFont="1" applyFill="1" applyBorder="1"/>
    <xf numFmtId="0" fontId="0" fillId="2" borderId="18" xfId="0" applyFont="1" applyFill="1" applyBorder="1"/>
    <xf numFmtId="0" fontId="6" fillId="2" borderId="0" xfId="0" applyFont="1" applyFill="1"/>
  </cellXfs>
  <cellStyles count="2">
    <cellStyle name="百分比" xfId="1" builtinId="5"/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67"/>
  <sheetViews>
    <sheetView tabSelected="1" topLeftCell="A36" zoomScaleSheetLayoutView="100" workbookViewId="0">
      <selection activeCell="L24" sqref="L24:L25"/>
    </sheetView>
  </sheetViews>
  <sheetFormatPr defaultRowHeight="12.75"/>
  <cols>
    <col min="1" max="1" width="20.5703125" style="2" customWidth="1"/>
    <col min="2" max="2" width="9.140625" style="2"/>
    <col min="3" max="3" width="11.7109375" style="2" customWidth="1"/>
    <col min="4" max="4" width="12.85546875" style="2" customWidth="1"/>
    <col min="5" max="5" width="15.5703125" style="2" customWidth="1"/>
    <col min="6" max="6" width="19" style="2" customWidth="1"/>
    <col min="7" max="7" width="5.7109375" style="2" customWidth="1"/>
    <col min="8" max="8" width="9.7109375" style="2" customWidth="1"/>
    <col min="9" max="9" width="5.5703125" style="2" customWidth="1"/>
    <col min="10" max="10" width="7.5703125" style="2" customWidth="1"/>
    <col min="11" max="11" width="10.28515625" style="2" customWidth="1"/>
    <col min="12" max="12" width="10.85546875" style="2" customWidth="1"/>
    <col min="13" max="14" width="12.85546875" style="2" bestFit="1" customWidth="1"/>
    <col min="15" max="16384" width="9.140625" style="2"/>
  </cols>
  <sheetData>
    <row r="1" spans="1:12">
      <c r="A1" s="1">
        <f>L20+L67</f>
        <v>270353.44320985</v>
      </c>
      <c r="B1" s="1"/>
      <c r="C1" s="1"/>
    </row>
    <row r="2" spans="1:12">
      <c r="A2" s="3" t="s">
        <v>0</v>
      </c>
    </row>
    <row r="3" spans="1:12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5" t="s">
        <v>7</v>
      </c>
      <c r="H3" s="6"/>
      <c r="I3" s="4" t="s">
        <v>8</v>
      </c>
      <c r="J3" s="7" t="s">
        <v>9</v>
      </c>
      <c r="K3" s="4" t="s">
        <v>10</v>
      </c>
      <c r="L3" s="7" t="s">
        <v>11</v>
      </c>
    </row>
    <row r="4" spans="1:12">
      <c r="A4" s="8" t="s">
        <v>12</v>
      </c>
      <c r="B4" s="2" t="s">
        <v>13</v>
      </c>
      <c r="C4" s="9" t="s">
        <v>14</v>
      </c>
      <c r="D4" s="2" t="s">
        <v>15</v>
      </c>
      <c r="E4" s="9" t="s">
        <v>16</v>
      </c>
      <c r="F4" s="10" t="s">
        <v>17</v>
      </c>
      <c r="G4" s="9" t="s">
        <v>18</v>
      </c>
      <c r="H4" s="9">
        <v>200</v>
      </c>
      <c r="I4" s="11">
        <v>1</v>
      </c>
      <c r="J4" s="9">
        <v>0.81669999999999998</v>
      </c>
      <c r="K4" s="12">
        <f>I4*H4*J4</f>
        <v>163.34</v>
      </c>
      <c r="L4" s="13">
        <f>SUM(K4:K6)</f>
        <v>1687.8409999999999</v>
      </c>
    </row>
    <row r="5" spans="1:12">
      <c r="A5" s="8"/>
      <c r="B5" s="9"/>
      <c r="C5" s="9"/>
      <c r="D5" s="9"/>
      <c r="E5" s="9"/>
      <c r="F5" s="2" t="s">
        <v>19</v>
      </c>
      <c r="G5" s="9" t="s">
        <v>18</v>
      </c>
      <c r="H5" s="9">
        <v>30</v>
      </c>
      <c r="I5" s="11">
        <v>1</v>
      </c>
      <c r="J5" s="9">
        <v>0.81669999999999998</v>
      </c>
      <c r="K5" s="12">
        <f>I5*H5*J5</f>
        <v>24.500999999999998</v>
      </c>
      <c r="L5" s="13"/>
    </row>
    <row r="6" spans="1:12">
      <c r="A6" s="8"/>
      <c r="B6" s="14"/>
      <c r="C6" s="14"/>
      <c r="D6" s="14"/>
      <c r="E6" s="14"/>
      <c r="F6" s="15" t="s">
        <v>20</v>
      </c>
      <c r="G6" s="14" t="s">
        <v>21</v>
      </c>
      <c r="H6" s="14">
        <v>1500</v>
      </c>
      <c r="I6" s="16">
        <v>1</v>
      </c>
      <c r="J6" s="16">
        <v>1</v>
      </c>
      <c r="K6" s="17">
        <f>I6*H6*J6</f>
        <v>1500</v>
      </c>
      <c r="L6" s="13"/>
    </row>
    <row r="7" spans="1:12">
      <c r="A7" s="18"/>
      <c r="B7" s="19"/>
      <c r="C7" s="20"/>
      <c r="D7" s="19"/>
      <c r="E7" s="19"/>
      <c r="F7" s="19" t="s">
        <v>22</v>
      </c>
      <c r="G7" s="19" t="s">
        <v>21</v>
      </c>
      <c r="H7" s="21">
        <f>SUM(H4:H6)</f>
        <v>1730</v>
      </c>
      <c r="I7" s="22">
        <v>7.0000000000000007E-2</v>
      </c>
      <c r="J7" s="20">
        <v>1</v>
      </c>
      <c r="K7" s="23">
        <f>I7*H7*J7</f>
        <v>121.10000000000001</v>
      </c>
      <c r="L7" s="24"/>
    </row>
    <row r="8" spans="1:12">
      <c r="A8" s="25" t="s">
        <v>23</v>
      </c>
      <c r="B8" s="2" t="s">
        <v>13</v>
      </c>
      <c r="C8" s="2" t="s">
        <v>24</v>
      </c>
      <c r="D8" s="2" t="s">
        <v>25</v>
      </c>
      <c r="E8" s="26" t="s">
        <v>26</v>
      </c>
      <c r="F8" s="10" t="s">
        <v>27</v>
      </c>
      <c r="G8" s="2" t="s">
        <v>18</v>
      </c>
      <c r="H8" s="12">
        <v>100</v>
      </c>
      <c r="I8" s="2">
        <v>62</v>
      </c>
      <c r="J8" s="2">
        <v>0.87009999999999998</v>
      </c>
      <c r="K8" s="12">
        <f t="shared" ref="K8:K19" si="0">I8*H8*J8</f>
        <v>5394.62</v>
      </c>
      <c r="L8" s="27">
        <f>SUM(K8:K16)</f>
        <v>8182.5644549999997</v>
      </c>
    </row>
    <row r="9" spans="1:12">
      <c r="A9" s="25"/>
      <c r="F9" s="2" t="s">
        <v>20</v>
      </c>
      <c r="G9" s="2" t="s">
        <v>21</v>
      </c>
      <c r="H9" s="12">
        <v>1500</v>
      </c>
      <c r="I9" s="2">
        <v>1</v>
      </c>
      <c r="J9" s="2">
        <v>1</v>
      </c>
      <c r="K9" s="12">
        <f t="shared" si="0"/>
        <v>1500</v>
      </c>
      <c r="L9" s="27"/>
    </row>
    <row r="10" spans="1:12">
      <c r="A10" s="25"/>
      <c r="F10" s="2" t="s">
        <v>17</v>
      </c>
      <c r="G10" s="2" t="s">
        <v>18</v>
      </c>
      <c r="H10" s="12">
        <v>200</v>
      </c>
      <c r="I10" s="2">
        <v>1</v>
      </c>
      <c r="J10" s="2">
        <v>0.87009999999999998</v>
      </c>
      <c r="K10" s="12">
        <f t="shared" si="0"/>
        <v>174.02</v>
      </c>
      <c r="L10" s="27"/>
    </row>
    <row r="11" spans="1:12">
      <c r="A11" s="25"/>
      <c r="F11" s="2" t="s">
        <v>28</v>
      </c>
      <c r="G11" s="2" t="s">
        <v>18</v>
      </c>
      <c r="H11" s="12">
        <v>120</v>
      </c>
      <c r="I11" s="2">
        <v>1</v>
      </c>
      <c r="J11" s="2">
        <v>0.87009999999999998</v>
      </c>
      <c r="K11" s="12">
        <f t="shared" si="0"/>
        <v>104.41199999999999</v>
      </c>
      <c r="L11" s="27"/>
    </row>
    <row r="12" spans="1:12">
      <c r="A12" s="25"/>
      <c r="F12" s="2" t="s">
        <v>29</v>
      </c>
      <c r="G12" s="2" t="s">
        <v>18</v>
      </c>
      <c r="H12" s="12">
        <v>40</v>
      </c>
      <c r="I12" s="2">
        <v>1</v>
      </c>
      <c r="J12" s="2">
        <v>0.87009999999999998</v>
      </c>
      <c r="K12" s="12">
        <f t="shared" si="0"/>
        <v>34.804000000000002</v>
      </c>
      <c r="L12" s="27"/>
    </row>
    <row r="13" spans="1:12">
      <c r="A13" s="25"/>
      <c r="F13" s="2" t="s">
        <v>29</v>
      </c>
      <c r="G13" s="2" t="s">
        <v>18</v>
      </c>
      <c r="H13" s="12">
        <v>280</v>
      </c>
      <c r="I13" s="2">
        <v>1</v>
      </c>
      <c r="J13" s="2">
        <v>0.87009999999999998</v>
      </c>
      <c r="K13" s="12">
        <f t="shared" si="0"/>
        <v>243.62799999999999</v>
      </c>
      <c r="L13" s="27"/>
    </row>
    <row r="14" spans="1:12">
      <c r="A14" s="25"/>
      <c r="F14" s="2" t="s">
        <v>30</v>
      </c>
      <c r="G14" s="2" t="s">
        <v>18</v>
      </c>
      <c r="H14" s="12">
        <v>5</v>
      </c>
      <c r="I14" s="2">
        <v>1</v>
      </c>
      <c r="J14" s="2">
        <v>0.87009999999999998</v>
      </c>
      <c r="K14" s="12">
        <f t="shared" si="0"/>
        <v>4.3505000000000003</v>
      </c>
      <c r="L14" s="27"/>
    </row>
    <row r="15" spans="1:12">
      <c r="A15" s="25"/>
      <c r="F15" s="15" t="s">
        <v>31</v>
      </c>
      <c r="G15" s="2" t="s">
        <v>18</v>
      </c>
      <c r="H15" s="17">
        <v>220</v>
      </c>
      <c r="I15" s="15">
        <v>1</v>
      </c>
      <c r="J15" s="2">
        <v>0.87009999999999998</v>
      </c>
      <c r="K15" s="12">
        <f t="shared" si="0"/>
        <v>191.422</v>
      </c>
      <c r="L15" s="27"/>
    </row>
    <row r="16" spans="1:12">
      <c r="A16" s="18"/>
      <c r="B16" s="19"/>
      <c r="C16" s="20"/>
      <c r="D16" s="19"/>
      <c r="E16" s="19"/>
      <c r="F16" s="19" t="s">
        <v>22</v>
      </c>
      <c r="G16" s="19" t="s">
        <v>21</v>
      </c>
      <c r="H16" s="21">
        <f>SUM(K8:K15)</f>
        <v>7647.2564999999995</v>
      </c>
      <c r="I16" s="28">
        <v>7.0000000000000007E-2</v>
      </c>
      <c r="J16" s="15">
        <v>1</v>
      </c>
      <c r="K16" s="23">
        <f t="shared" si="0"/>
        <v>535.30795499999999</v>
      </c>
      <c r="L16" s="29"/>
    </row>
    <row r="17" spans="1:12">
      <c r="A17" s="30" t="s">
        <v>32</v>
      </c>
      <c r="B17" s="31" t="s">
        <v>33</v>
      </c>
      <c r="C17" s="10" t="s">
        <v>34</v>
      </c>
      <c r="D17" s="2" t="s">
        <v>35</v>
      </c>
      <c r="E17" s="10" t="s">
        <v>36</v>
      </c>
      <c r="F17" s="10" t="s">
        <v>37</v>
      </c>
      <c r="G17" s="2" t="s">
        <v>18</v>
      </c>
      <c r="H17" s="32">
        <f>50*64.31</f>
        <v>3215.5</v>
      </c>
      <c r="I17" s="32">
        <v>12</v>
      </c>
      <c r="J17" s="33">
        <v>0.88770000000000004</v>
      </c>
      <c r="K17" s="12">
        <f t="shared" si="0"/>
        <v>34252.792200000004</v>
      </c>
      <c r="L17" s="34">
        <f>SUM(K17:K19)</f>
        <v>40620.957149850001</v>
      </c>
    </row>
    <row r="18" spans="1:12">
      <c r="A18" s="35"/>
      <c r="B18" s="36" t="s">
        <v>33</v>
      </c>
      <c r="C18" s="15"/>
      <c r="D18" s="15"/>
      <c r="E18" s="15" t="s">
        <v>36</v>
      </c>
      <c r="F18" s="15" t="s">
        <v>38</v>
      </c>
      <c r="G18" s="2" t="s">
        <v>18</v>
      </c>
      <c r="H18" s="17">
        <v>65</v>
      </c>
      <c r="I18" s="17">
        <v>64.31</v>
      </c>
      <c r="J18" s="37">
        <v>0.88770000000000004</v>
      </c>
      <c r="K18" s="12">
        <f t="shared" si="0"/>
        <v>3710.7191550000007</v>
      </c>
      <c r="L18" s="38"/>
    </row>
    <row r="19" spans="1:12">
      <c r="A19" s="39"/>
      <c r="B19" s="40"/>
      <c r="C19" s="19"/>
      <c r="D19" s="19"/>
      <c r="E19" s="40"/>
      <c r="F19" s="19" t="s">
        <v>22</v>
      </c>
      <c r="G19" s="19" t="s">
        <v>21</v>
      </c>
      <c r="H19" s="21">
        <f>SUM(K17:K18)</f>
        <v>37963.511355000002</v>
      </c>
      <c r="I19" s="28">
        <v>7.0000000000000007E-2</v>
      </c>
      <c r="J19" s="20">
        <v>1</v>
      </c>
      <c r="K19" s="21">
        <f t="shared" si="0"/>
        <v>2657.4457948500003</v>
      </c>
      <c r="L19" s="41"/>
    </row>
    <row r="20" spans="1:12">
      <c r="K20" s="42" t="s">
        <v>39</v>
      </c>
      <c r="L20" s="42">
        <f>SUM(L8:L18)</f>
        <v>48803.521604850001</v>
      </c>
    </row>
    <row r="22" spans="1:12">
      <c r="A22" s="3" t="s">
        <v>40</v>
      </c>
    </row>
    <row r="23" spans="1:12">
      <c r="A23" s="4" t="s">
        <v>1</v>
      </c>
      <c r="B23" s="4" t="s">
        <v>2</v>
      </c>
      <c r="C23" s="4" t="s">
        <v>3</v>
      </c>
      <c r="D23" s="4" t="s">
        <v>41</v>
      </c>
      <c r="E23" s="4" t="s">
        <v>5</v>
      </c>
      <c r="F23" s="4" t="s">
        <v>6</v>
      </c>
      <c r="G23" s="5" t="s">
        <v>7</v>
      </c>
      <c r="H23" s="6"/>
      <c r="I23" s="4" t="s">
        <v>8</v>
      </c>
      <c r="J23" s="7" t="s">
        <v>9</v>
      </c>
      <c r="K23" s="4" t="s">
        <v>10</v>
      </c>
      <c r="L23" s="7" t="s">
        <v>11</v>
      </c>
    </row>
    <row r="24" spans="1:12">
      <c r="A24" s="43" t="s">
        <v>42</v>
      </c>
      <c r="B24" s="2" t="s">
        <v>13</v>
      </c>
      <c r="C24" s="2" t="s">
        <v>43</v>
      </c>
      <c r="D24" s="2" t="s">
        <v>44</v>
      </c>
      <c r="E24" s="2" t="s">
        <v>45</v>
      </c>
      <c r="F24" s="2" t="s">
        <v>46</v>
      </c>
      <c r="G24" s="2" t="s">
        <v>21</v>
      </c>
      <c r="H24" s="12">
        <v>200</v>
      </c>
      <c r="I24" s="2">
        <v>1</v>
      </c>
      <c r="J24" s="2">
        <v>1</v>
      </c>
      <c r="K24" s="12">
        <f t="shared" ref="K24:K36" si="1">I24*H24*J24</f>
        <v>200</v>
      </c>
      <c r="L24" s="27">
        <f>SUM(K24:K25)</f>
        <v>214</v>
      </c>
    </row>
    <row r="25" spans="1:12">
      <c r="A25" s="43"/>
      <c r="F25" s="19" t="s">
        <v>22</v>
      </c>
      <c r="G25" s="19" t="s">
        <v>21</v>
      </c>
      <c r="H25" s="21">
        <f>SUM(K24)</f>
        <v>200</v>
      </c>
      <c r="I25" s="28">
        <v>7.0000000000000007E-2</v>
      </c>
      <c r="J25" s="20">
        <v>1</v>
      </c>
      <c r="K25" s="21">
        <f t="shared" si="1"/>
        <v>14.000000000000002</v>
      </c>
      <c r="L25" s="29"/>
    </row>
    <row r="26" spans="1:12">
      <c r="A26" s="25"/>
      <c r="C26" s="2" t="s">
        <v>43</v>
      </c>
      <c r="D26" s="2" t="s">
        <v>47</v>
      </c>
      <c r="E26" s="2" t="s">
        <v>45</v>
      </c>
      <c r="F26" s="2" t="s">
        <v>48</v>
      </c>
      <c r="G26" s="2" t="s">
        <v>21</v>
      </c>
      <c r="H26" s="12">
        <v>200</v>
      </c>
      <c r="I26" s="2">
        <v>1</v>
      </c>
      <c r="J26" s="2">
        <v>1</v>
      </c>
      <c r="K26" s="12">
        <f t="shared" si="1"/>
        <v>200</v>
      </c>
      <c r="L26" s="44">
        <f>SUM(K26:K37)</f>
        <v>10856.221604999999</v>
      </c>
    </row>
    <row r="27" spans="1:12">
      <c r="A27" s="25"/>
      <c r="F27" s="2" t="s">
        <v>49</v>
      </c>
      <c r="G27" s="2" t="s">
        <v>21</v>
      </c>
      <c r="H27" s="12">
        <v>670</v>
      </c>
      <c r="I27" s="2">
        <v>1</v>
      </c>
      <c r="J27" s="2">
        <v>1</v>
      </c>
      <c r="K27" s="12">
        <f t="shared" si="1"/>
        <v>670</v>
      </c>
      <c r="L27" s="44"/>
    </row>
    <row r="28" spans="1:12">
      <c r="A28" s="25"/>
      <c r="F28" s="2" t="s">
        <v>20</v>
      </c>
      <c r="G28" s="2" t="s">
        <v>21</v>
      </c>
      <c r="H28" s="12">
        <v>2500</v>
      </c>
      <c r="I28" s="2">
        <v>1</v>
      </c>
      <c r="J28" s="2">
        <v>1</v>
      </c>
      <c r="K28" s="12">
        <f t="shared" si="1"/>
        <v>2500</v>
      </c>
      <c r="L28" s="44"/>
    </row>
    <row r="29" spans="1:12">
      <c r="A29" s="25"/>
      <c r="F29" s="2" t="s">
        <v>19</v>
      </c>
      <c r="G29" s="2" t="s">
        <v>18</v>
      </c>
      <c r="H29" s="12">
        <v>30</v>
      </c>
      <c r="I29" s="2">
        <v>1</v>
      </c>
      <c r="J29" s="2">
        <v>0.81669999999999998</v>
      </c>
      <c r="K29" s="12">
        <f t="shared" si="1"/>
        <v>24.500999999999998</v>
      </c>
      <c r="L29" s="44"/>
    </row>
    <row r="30" spans="1:12">
      <c r="A30" s="25"/>
      <c r="F30" s="2" t="s">
        <v>50</v>
      </c>
      <c r="G30" s="2" t="s">
        <v>21</v>
      </c>
      <c r="H30" s="12">
        <v>500</v>
      </c>
      <c r="I30" s="2">
        <v>1</v>
      </c>
      <c r="J30" s="2">
        <v>1</v>
      </c>
      <c r="K30" s="12">
        <f t="shared" si="1"/>
        <v>500</v>
      </c>
      <c r="L30" s="44"/>
    </row>
    <row r="31" spans="1:12">
      <c r="A31" s="25"/>
      <c r="F31" s="2" t="s">
        <v>51</v>
      </c>
      <c r="G31" s="2" t="s">
        <v>18</v>
      </c>
      <c r="H31" s="12">
        <v>110</v>
      </c>
      <c r="I31" s="2">
        <v>1</v>
      </c>
      <c r="J31" s="2">
        <v>0.81669999999999998</v>
      </c>
      <c r="K31" s="12">
        <f t="shared" si="1"/>
        <v>89.837000000000003</v>
      </c>
      <c r="L31" s="44"/>
    </row>
    <row r="32" spans="1:12">
      <c r="A32" s="25"/>
      <c r="F32" s="2" t="s">
        <v>52</v>
      </c>
      <c r="G32" s="2" t="s">
        <v>21</v>
      </c>
      <c r="H32" s="12">
        <v>50</v>
      </c>
      <c r="I32" s="2">
        <v>1</v>
      </c>
      <c r="J32" s="2">
        <v>1</v>
      </c>
      <c r="K32" s="12">
        <f t="shared" si="1"/>
        <v>50</v>
      </c>
      <c r="L32" s="44"/>
    </row>
    <row r="33" spans="1:12">
      <c r="A33" s="25"/>
      <c r="F33" s="2" t="s">
        <v>53</v>
      </c>
      <c r="G33" s="2" t="s">
        <v>21</v>
      </c>
      <c r="H33" s="12">
        <v>50</v>
      </c>
      <c r="I33" s="2">
        <v>1</v>
      </c>
      <c r="J33" s="2">
        <v>1</v>
      </c>
      <c r="K33" s="12">
        <f t="shared" si="1"/>
        <v>50</v>
      </c>
      <c r="L33" s="44"/>
    </row>
    <row r="34" spans="1:12">
      <c r="A34" s="25"/>
      <c r="F34" s="31" t="s">
        <v>54</v>
      </c>
      <c r="G34" s="2" t="s">
        <v>18</v>
      </c>
      <c r="H34" s="12">
        <v>200</v>
      </c>
      <c r="I34" s="2">
        <v>1</v>
      </c>
      <c r="J34" s="2">
        <v>0.81669999999999998</v>
      </c>
      <c r="K34" s="12">
        <f t="shared" si="1"/>
        <v>163.34</v>
      </c>
      <c r="L34" s="44"/>
    </row>
    <row r="35" spans="1:12">
      <c r="A35" s="25"/>
      <c r="F35" s="2" t="s">
        <v>30</v>
      </c>
      <c r="G35" s="2" t="s">
        <v>18</v>
      </c>
      <c r="H35" s="12">
        <v>5</v>
      </c>
      <c r="I35" s="2">
        <v>1</v>
      </c>
      <c r="J35" s="2">
        <v>0.81669999999999998</v>
      </c>
      <c r="K35" s="12">
        <f t="shared" si="1"/>
        <v>4.0834999999999999</v>
      </c>
      <c r="L35" s="44"/>
    </row>
    <row r="36" spans="1:12">
      <c r="A36" s="25"/>
      <c r="B36" s="15"/>
      <c r="C36" s="15"/>
      <c r="D36" s="15"/>
      <c r="E36" s="15"/>
      <c r="F36" s="36" t="s">
        <v>55</v>
      </c>
      <c r="G36" s="2" t="s">
        <v>18</v>
      </c>
      <c r="H36" s="17">
        <v>1800</v>
      </c>
      <c r="I36" s="15">
        <v>4</v>
      </c>
      <c r="J36" s="2">
        <v>0.81669999999999998</v>
      </c>
      <c r="K36" s="12">
        <f t="shared" si="1"/>
        <v>5880.24</v>
      </c>
      <c r="L36" s="44"/>
    </row>
    <row r="37" spans="1:12">
      <c r="A37" s="39"/>
      <c r="B37" s="40"/>
      <c r="C37" s="19"/>
      <c r="D37" s="19"/>
      <c r="E37" s="40"/>
      <c r="F37" s="19" t="s">
        <v>22</v>
      </c>
      <c r="G37" s="19" t="s">
        <v>21</v>
      </c>
      <c r="H37" s="21">
        <f>SUM(K24:K36)</f>
        <v>10346.0015</v>
      </c>
      <c r="I37" s="28">
        <v>7.0000000000000007E-2</v>
      </c>
      <c r="J37" s="15">
        <v>1</v>
      </c>
      <c r="K37" s="21">
        <f>I37*H37*J37</f>
        <v>724.2201050000001</v>
      </c>
      <c r="L37" s="45"/>
    </row>
    <row r="38" spans="1:12">
      <c r="A38" s="30" t="s">
        <v>56</v>
      </c>
      <c r="B38" s="46" t="s">
        <v>33</v>
      </c>
      <c r="C38" s="2" t="s">
        <v>34</v>
      </c>
      <c r="D38" s="2" t="s">
        <v>35</v>
      </c>
      <c r="E38" s="46" t="s">
        <v>57</v>
      </c>
      <c r="F38" s="46" t="s">
        <v>58</v>
      </c>
      <c r="G38" s="10" t="s">
        <v>21</v>
      </c>
      <c r="H38" s="32">
        <v>500</v>
      </c>
      <c r="I38" s="10">
        <v>30</v>
      </c>
      <c r="J38" s="10">
        <v>1</v>
      </c>
      <c r="K38" s="32">
        <f>I38*H38</f>
        <v>15000</v>
      </c>
      <c r="L38" s="27">
        <f>SUM(K38:K39)</f>
        <v>16050</v>
      </c>
    </row>
    <row r="39" spans="1:12">
      <c r="A39" s="39"/>
      <c r="B39" s="40"/>
      <c r="C39" s="19"/>
      <c r="D39" s="19"/>
      <c r="E39" s="40"/>
      <c r="F39" s="19" t="s">
        <v>22</v>
      </c>
      <c r="G39" s="19" t="s">
        <v>21</v>
      </c>
      <c r="H39" s="21">
        <f>SUM(K38)</f>
        <v>15000</v>
      </c>
      <c r="I39" s="28">
        <v>7.0000000000000007E-2</v>
      </c>
      <c r="J39" s="15">
        <v>1</v>
      </c>
      <c r="K39" s="21">
        <f>I39*H39</f>
        <v>1050</v>
      </c>
      <c r="L39" s="29"/>
    </row>
    <row r="40" spans="1:12">
      <c r="A40" s="30" t="s">
        <v>59</v>
      </c>
      <c r="B40" s="46" t="s">
        <v>33</v>
      </c>
      <c r="C40" s="2" t="s">
        <v>34</v>
      </c>
      <c r="D40" s="2" t="s">
        <v>35</v>
      </c>
      <c r="E40" s="46" t="s">
        <v>57</v>
      </c>
      <c r="F40" s="46" t="s">
        <v>58</v>
      </c>
      <c r="G40" s="10" t="s">
        <v>21</v>
      </c>
      <c r="H40" s="32">
        <v>500</v>
      </c>
      <c r="I40" s="10">
        <v>30</v>
      </c>
      <c r="J40" s="10">
        <v>1</v>
      </c>
      <c r="K40" s="32">
        <f t="shared" ref="K40:K66" si="2">I40*H40</f>
        <v>15000</v>
      </c>
      <c r="L40" s="27">
        <f>SUM(K40:K41)</f>
        <v>16050</v>
      </c>
    </row>
    <row r="41" spans="1:12">
      <c r="A41" s="39"/>
      <c r="B41" s="40"/>
      <c r="C41" s="19"/>
      <c r="D41" s="19"/>
      <c r="E41" s="40"/>
      <c r="F41" s="19" t="s">
        <v>22</v>
      </c>
      <c r="G41" s="19" t="s">
        <v>21</v>
      </c>
      <c r="H41" s="21">
        <f>SUM(K40)</f>
        <v>15000</v>
      </c>
      <c r="I41" s="28">
        <v>7.0000000000000007E-2</v>
      </c>
      <c r="J41" s="15">
        <v>1</v>
      </c>
      <c r="K41" s="21">
        <f t="shared" si="2"/>
        <v>1050</v>
      </c>
      <c r="L41" s="29"/>
    </row>
    <row r="42" spans="1:12">
      <c r="A42" s="30" t="s">
        <v>60</v>
      </c>
      <c r="B42" s="46" t="s">
        <v>33</v>
      </c>
      <c r="C42" s="2" t="s">
        <v>34</v>
      </c>
      <c r="D42" s="2" t="s">
        <v>35</v>
      </c>
      <c r="E42" s="46" t="s">
        <v>57</v>
      </c>
      <c r="F42" s="46" t="s">
        <v>58</v>
      </c>
      <c r="G42" s="10" t="s">
        <v>21</v>
      </c>
      <c r="H42" s="32">
        <v>500</v>
      </c>
      <c r="I42" s="10">
        <v>31</v>
      </c>
      <c r="J42" s="10">
        <v>1</v>
      </c>
      <c r="K42" s="32">
        <f t="shared" si="2"/>
        <v>15500</v>
      </c>
      <c r="L42" s="27">
        <f>SUM(K42:K43)</f>
        <v>16585</v>
      </c>
    </row>
    <row r="43" spans="1:12">
      <c r="A43" s="39"/>
      <c r="B43" s="40"/>
      <c r="C43" s="19"/>
      <c r="D43" s="19"/>
      <c r="E43" s="40"/>
      <c r="F43" s="19" t="s">
        <v>22</v>
      </c>
      <c r="G43" s="19" t="s">
        <v>21</v>
      </c>
      <c r="H43" s="21">
        <f>SUM(K42)</f>
        <v>15500</v>
      </c>
      <c r="I43" s="28">
        <v>7.0000000000000007E-2</v>
      </c>
      <c r="J43" s="15">
        <v>1</v>
      </c>
      <c r="K43" s="21">
        <f t="shared" si="2"/>
        <v>1085</v>
      </c>
      <c r="L43" s="29"/>
    </row>
    <row r="44" spans="1:12">
      <c r="A44" s="30" t="s">
        <v>61</v>
      </c>
      <c r="B44" s="46" t="s">
        <v>33</v>
      </c>
      <c r="C44" s="2" t="s">
        <v>34</v>
      </c>
      <c r="D44" s="2" t="s">
        <v>35</v>
      </c>
      <c r="E44" s="46" t="s">
        <v>57</v>
      </c>
      <c r="F44" s="46" t="s">
        <v>58</v>
      </c>
      <c r="G44" s="10" t="s">
        <v>21</v>
      </c>
      <c r="H44" s="32">
        <v>500</v>
      </c>
      <c r="I44" s="10">
        <v>30</v>
      </c>
      <c r="J44" s="10">
        <v>1</v>
      </c>
      <c r="K44" s="32">
        <f t="shared" si="2"/>
        <v>15000</v>
      </c>
      <c r="L44" s="27">
        <f>SUM(K44:K45)</f>
        <v>16050</v>
      </c>
    </row>
    <row r="45" spans="1:12">
      <c r="A45" s="39"/>
      <c r="B45" s="40"/>
      <c r="C45" s="19"/>
      <c r="D45" s="19"/>
      <c r="E45" s="40"/>
      <c r="F45" s="19" t="s">
        <v>22</v>
      </c>
      <c r="G45" s="19" t="s">
        <v>21</v>
      </c>
      <c r="H45" s="21">
        <f>SUM(K44)</f>
        <v>15000</v>
      </c>
      <c r="I45" s="28">
        <v>7.0000000000000007E-2</v>
      </c>
      <c r="J45" s="20">
        <v>1</v>
      </c>
      <c r="K45" s="21">
        <f t="shared" si="2"/>
        <v>1050</v>
      </c>
      <c r="L45" s="29"/>
    </row>
    <row r="46" spans="1:12">
      <c r="A46" s="30" t="s">
        <v>62</v>
      </c>
      <c r="B46" s="46" t="s">
        <v>33</v>
      </c>
      <c r="C46" s="10"/>
      <c r="D46" s="10"/>
      <c r="E46" s="46" t="s">
        <v>57</v>
      </c>
      <c r="F46" s="46" t="s">
        <v>58</v>
      </c>
      <c r="G46" s="10" t="s">
        <v>21</v>
      </c>
      <c r="H46" s="32">
        <v>500</v>
      </c>
      <c r="I46" s="10">
        <v>31</v>
      </c>
      <c r="J46" s="10">
        <v>1</v>
      </c>
      <c r="K46" s="32">
        <f t="shared" si="2"/>
        <v>15500</v>
      </c>
      <c r="L46" s="27">
        <f>SUM(K46:K47)</f>
        <v>16585</v>
      </c>
    </row>
    <row r="47" spans="1:12">
      <c r="A47" s="39"/>
      <c r="B47" s="40"/>
      <c r="C47" s="19"/>
      <c r="D47" s="19"/>
      <c r="E47" s="40"/>
      <c r="F47" s="19" t="s">
        <v>22</v>
      </c>
      <c r="G47" s="19" t="s">
        <v>21</v>
      </c>
      <c r="H47" s="21">
        <f>SUM(K46)</f>
        <v>15500</v>
      </c>
      <c r="I47" s="28">
        <v>7.0000000000000007E-2</v>
      </c>
      <c r="J47" s="15">
        <v>1</v>
      </c>
      <c r="K47" s="21">
        <f t="shared" si="2"/>
        <v>1085</v>
      </c>
      <c r="L47" s="29"/>
    </row>
    <row r="48" spans="1:12">
      <c r="A48" s="30" t="s">
        <v>63</v>
      </c>
      <c r="B48" s="46" t="s">
        <v>33</v>
      </c>
      <c r="C48" s="10"/>
      <c r="D48" s="10"/>
      <c r="E48" s="46" t="s">
        <v>57</v>
      </c>
      <c r="F48" s="46" t="s">
        <v>58</v>
      </c>
      <c r="G48" s="10" t="s">
        <v>21</v>
      </c>
      <c r="H48" s="32">
        <v>500</v>
      </c>
      <c r="I48" s="10">
        <v>30</v>
      </c>
      <c r="J48" s="10">
        <v>1</v>
      </c>
      <c r="K48" s="32">
        <f t="shared" si="2"/>
        <v>15000</v>
      </c>
      <c r="L48" s="27">
        <f>SUM(K48:K49)</f>
        <v>16050</v>
      </c>
    </row>
    <row r="49" spans="1:12">
      <c r="A49" s="39"/>
      <c r="B49" s="40"/>
      <c r="C49" s="19"/>
      <c r="D49" s="19"/>
      <c r="E49" s="40"/>
      <c r="F49" s="19" t="s">
        <v>22</v>
      </c>
      <c r="G49" s="19" t="s">
        <v>21</v>
      </c>
      <c r="H49" s="21">
        <f>SUM(K48)</f>
        <v>15000</v>
      </c>
      <c r="I49" s="28">
        <v>7.0000000000000007E-2</v>
      </c>
      <c r="J49" s="15">
        <v>1</v>
      </c>
      <c r="K49" s="21">
        <f t="shared" si="2"/>
        <v>1050</v>
      </c>
      <c r="L49" s="29"/>
    </row>
    <row r="50" spans="1:12">
      <c r="A50" s="30" t="s">
        <v>64</v>
      </c>
      <c r="B50" s="46" t="s">
        <v>33</v>
      </c>
      <c r="C50" s="10"/>
      <c r="D50" s="10"/>
      <c r="E50" s="46" t="s">
        <v>57</v>
      </c>
      <c r="F50" s="46" t="s">
        <v>58</v>
      </c>
      <c r="G50" s="10" t="s">
        <v>21</v>
      </c>
      <c r="H50" s="32">
        <v>500</v>
      </c>
      <c r="I50" s="10">
        <v>31</v>
      </c>
      <c r="J50" s="10">
        <v>1</v>
      </c>
      <c r="K50" s="32">
        <f t="shared" si="2"/>
        <v>15500</v>
      </c>
      <c r="L50" s="27">
        <f>SUM(K50:K51)</f>
        <v>16585</v>
      </c>
    </row>
    <row r="51" spans="1:12">
      <c r="A51" s="39"/>
      <c r="B51" s="40"/>
      <c r="C51" s="19"/>
      <c r="D51" s="19"/>
      <c r="E51" s="40"/>
      <c r="F51" s="19" t="s">
        <v>22</v>
      </c>
      <c r="G51" s="19" t="s">
        <v>21</v>
      </c>
      <c r="H51" s="21">
        <f>SUM(K50)</f>
        <v>15500</v>
      </c>
      <c r="I51" s="28">
        <v>7.0000000000000007E-2</v>
      </c>
      <c r="J51" s="15">
        <v>1</v>
      </c>
      <c r="K51" s="21">
        <f t="shared" si="2"/>
        <v>1085</v>
      </c>
      <c r="L51" s="29"/>
    </row>
    <row r="52" spans="1:12">
      <c r="A52" s="30" t="s">
        <v>65</v>
      </c>
      <c r="B52" s="46" t="s">
        <v>33</v>
      </c>
      <c r="C52" s="10"/>
      <c r="D52" s="10"/>
      <c r="E52" s="46" t="s">
        <v>57</v>
      </c>
      <c r="F52" s="46" t="s">
        <v>58</v>
      </c>
      <c r="G52" s="10" t="s">
        <v>21</v>
      </c>
      <c r="H52" s="32">
        <v>500</v>
      </c>
      <c r="I52" s="10">
        <v>31</v>
      </c>
      <c r="J52" s="10">
        <v>1</v>
      </c>
      <c r="K52" s="32">
        <f t="shared" si="2"/>
        <v>15500</v>
      </c>
      <c r="L52" s="27">
        <f>SUM(K52:K53)</f>
        <v>16585</v>
      </c>
    </row>
    <row r="53" spans="1:12">
      <c r="A53" s="39"/>
      <c r="B53" s="40"/>
      <c r="C53" s="19"/>
      <c r="D53" s="19"/>
      <c r="E53" s="40"/>
      <c r="F53" s="19" t="s">
        <v>22</v>
      </c>
      <c r="G53" s="19" t="s">
        <v>21</v>
      </c>
      <c r="H53" s="21">
        <f>SUM(K52)</f>
        <v>15500</v>
      </c>
      <c r="I53" s="28">
        <v>7.0000000000000007E-2</v>
      </c>
      <c r="J53" s="15">
        <v>1</v>
      </c>
      <c r="K53" s="21">
        <f t="shared" si="2"/>
        <v>1085</v>
      </c>
      <c r="L53" s="29"/>
    </row>
    <row r="54" spans="1:12">
      <c r="A54" s="30" t="s">
        <v>66</v>
      </c>
      <c r="B54" s="46" t="s">
        <v>33</v>
      </c>
      <c r="C54" s="10"/>
      <c r="D54" s="10"/>
      <c r="E54" s="46" t="s">
        <v>57</v>
      </c>
      <c r="F54" s="46" t="s">
        <v>58</v>
      </c>
      <c r="G54" s="10" t="s">
        <v>21</v>
      </c>
      <c r="H54" s="32">
        <v>500</v>
      </c>
      <c r="I54" s="10">
        <v>28</v>
      </c>
      <c r="J54" s="10">
        <v>1</v>
      </c>
      <c r="K54" s="32">
        <f t="shared" si="2"/>
        <v>14000</v>
      </c>
      <c r="L54" s="27">
        <f>SUM(K54:K55)</f>
        <v>14980</v>
      </c>
    </row>
    <row r="55" spans="1:12">
      <c r="A55" s="39"/>
      <c r="B55" s="40"/>
      <c r="C55" s="19"/>
      <c r="D55" s="19"/>
      <c r="E55" s="40"/>
      <c r="F55" s="19" t="s">
        <v>22</v>
      </c>
      <c r="G55" s="19" t="s">
        <v>21</v>
      </c>
      <c r="H55" s="21">
        <f>SUM(K54)</f>
        <v>14000</v>
      </c>
      <c r="I55" s="28">
        <v>7.0000000000000007E-2</v>
      </c>
      <c r="J55" s="20">
        <v>1</v>
      </c>
      <c r="K55" s="21">
        <f t="shared" si="2"/>
        <v>980.00000000000011</v>
      </c>
      <c r="L55" s="29"/>
    </row>
    <row r="56" spans="1:12">
      <c r="A56" s="35" t="s">
        <v>67</v>
      </c>
      <c r="B56" s="36" t="s">
        <v>33</v>
      </c>
      <c r="C56" s="15"/>
      <c r="D56" s="15"/>
      <c r="E56" s="36" t="s">
        <v>57</v>
      </c>
      <c r="F56" s="36" t="s">
        <v>58</v>
      </c>
      <c r="G56" s="15" t="s">
        <v>21</v>
      </c>
      <c r="H56" s="32">
        <v>500</v>
      </c>
      <c r="I56" s="15">
        <v>31</v>
      </c>
      <c r="J56" s="15">
        <v>1</v>
      </c>
      <c r="K56" s="17">
        <f t="shared" si="2"/>
        <v>15500</v>
      </c>
      <c r="L56" s="27">
        <f>SUM(K56:K57)</f>
        <v>16585</v>
      </c>
    </row>
    <row r="57" spans="1:12">
      <c r="A57" s="39"/>
      <c r="B57" s="40"/>
      <c r="C57" s="19"/>
      <c r="D57" s="19"/>
      <c r="E57" s="40"/>
      <c r="F57" s="19" t="s">
        <v>22</v>
      </c>
      <c r="G57" s="19" t="s">
        <v>21</v>
      </c>
      <c r="H57" s="21">
        <f>SUM(K56)</f>
        <v>15500</v>
      </c>
      <c r="I57" s="28">
        <v>7.0000000000000007E-2</v>
      </c>
      <c r="J57" s="20">
        <v>1</v>
      </c>
      <c r="K57" s="21">
        <f t="shared" si="2"/>
        <v>1085</v>
      </c>
      <c r="L57" s="29"/>
    </row>
    <row r="58" spans="1:12">
      <c r="A58" s="30" t="s">
        <v>68</v>
      </c>
      <c r="B58" s="47" t="s">
        <v>33</v>
      </c>
      <c r="C58" s="48"/>
      <c r="D58" s="48"/>
      <c r="E58" s="47" t="s">
        <v>57</v>
      </c>
      <c r="F58" s="47" t="s">
        <v>58</v>
      </c>
      <c r="G58" s="48" t="s">
        <v>21</v>
      </c>
      <c r="H58" s="32">
        <v>500</v>
      </c>
      <c r="I58" s="48">
        <v>30</v>
      </c>
      <c r="J58" s="15">
        <v>1</v>
      </c>
      <c r="K58" s="17">
        <f t="shared" si="2"/>
        <v>15000</v>
      </c>
      <c r="L58" s="27">
        <f>SUM(K58:K59)</f>
        <v>16050</v>
      </c>
    </row>
    <row r="59" spans="1:12">
      <c r="A59" s="39"/>
      <c r="B59" s="40"/>
      <c r="C59" s="19"/>
      <c r="D59" s="19"/>
      <c r="E59" s="40"/>
      <c r="F59" s="19" t="s">
        <v>22</v>
      </c>
      <c r="G59" s="19" t="s">
        <v>21</v>
      </c>
      <c r="H59" s="21">
        <f>SUM(K58)</f>
        <v>15000</v>
      </c>
      <c r="I59" s="28">
        <v>7.0000000000000007E-2</v>
      </c>
      <c r="J59" s="20">
        <v>1</v>
      </c>
      <c r="K59" s="21">
        <f t="shared" si="2"/>
        <v>1050</v>
      </c>
      <c r="L59" s="29"/>
    </row>
    <row r="60" spans="1:12">
      <c r="A60" s="30" t="s">
        <v>69</v>
      </c>
      <c r="B60" s="47" t="s">
        <v>33</v>
      </c>
      <c r="C60" s="48"/>
      <c r="D60" s="48"/>
      <c r="E60" s="47" t="s">
        <v>57</v>
      </c>
      <c r="F60" s="47" t="s">
        <v>58</v>
      </c>
      <c r="G60" s="48" t="s">
        <v>21</v>
      </c>
      <c r="H60" s="32">
        <v>500</v>
      </c>
      <c r="I60" s="48">
        <v>31</v>
      </c>
      <c r="J60" s="15">
        <v>1</v>
      </c>
      <c r="K60" s="17">
        <f t="shared" si="2"/>
        <v>15500</v>
      </c>
      <c r="L60" s="27">
        <f>SUM(K60:K61)</f>
        <v>16585</v>
      </c>
    </row>
    <row r="61" spans="1:12">
      <c r="A61" s="39"/>
      <c r="B61" s="40"/>
      <c r="C61" s="19"/>
      <c r="D61" s="19"/>
      <c r="E61" s="40"/>
      <c r="F61" s="19" t="s">
        <v>22</v>
      </c>
      <c r="G61" s="19" t="s">
        <v>21</v>
      </c>
      <c r="H61" s="21">
        <f>SUM(K60)</f>
        <v>15500</v>
      </c>
      <c r="I61" s="28">
        <v>7.0000000000000007E-2</v>
      </c>
      <c r="J61" s="20">
        <v>1</v>
      </c>
      <c r="K61" s="21">
        <f t="shared" si="2"/>
        <v>1085</v>
      </c>
      <c r="L61" s="29"/>
    </row>
    <row r="62" spans="1:12">
      <c r="A62" s="43" t="s">
        <v>70</v>
      </c>
      <c r="B62" s="2" t="s">
        <v>13</v>
      </c>
      <c r="C62" s="2" t="s">
        <v>71</v>
      </c>
      <c r="D62" s="2" t="s">
        <v>72</v>
      </c>
      <c r="E62" s="2" t="s">
        <v>73</v>
      </c>
      <c r="F62" s="2" t="s">
        <v>74</v>
      </c>
      <c r="G62" s="2" t="s">
        <v>21</v>
      </c>
      <c r="H62" s="12">
        <v>100</v>
      </c>
      <c r="I62" s="2">
        <v>119</v>
      </c>
      <c r="J62" s="2">
        <v>1</v>
      </c>
      <c r="K62" s="12">
        <f t="shared" si="2"/>
        <v>11900</v>
      </c>
      <c r="L62" s="27">
        <f>SUM(K62:K66)</f>
        <v>15739.7</v>
      </c>
    </row>
    <row r="63" spans="1:12">
      <c r="A63" s="25"/>
      <c r="F63" s="2" t="s">
        <v>20</v>
      </c>
      <c r="G63" s="2" t="s">
        <v>21</v>
      </c>
      <c r="H63" s="12">
        <v>2500</v>
      </c>
      <c r="I63" s="2">
        <v>1</v>
      </c>
      <c r="J63" s="2">
        <v>1</v>
      </c>
      <c r="K63" s="12">
        <f t="shared" si="2"/>
        <v>2500</v>
      </c>
      <c r="L63" s="27"/>
    </row>
    <row r="64" spans="1:12">
      <c r="A64" s="25"/>
      <c r="F64" s="2" t="s">
        <v>52</v>
      </c>
      <c r="G64" s="2" t="s">
        <v>21</v>
      </c>
      <c r="H64" s="12">
        <v>50</v>
      </c>
      <c r="I64" s="2">
        <v>1</v>
      </c>
      <c r="J64" s="2">
        <v>1</v>
      </c>
      <c r="K64" s="12">
        <f t="shared" si="2"/>
        <v>50</v>
      </c>
      <c r="L64" s="27"/>
    </row>
    <row r="65" spans="1:12">
      <c r="A65" s="25"/>
      <c r="F65" s="2" t="s">
        <v>31</v>
      </c>
      <c r="G65" s="2" t="s">
        <v>21</v>
      </c>
      <c r="H65" s="12">
        <v>260</v>
      </c>
      <c r="I65" s="2">
        <v>1</v>
      </c>
      <c r="J65" s="2">
        <v>1</v>
      </c>
      <c r="K65" s="12">
        <f t="shared" si="2"/>
        <v>260</v>
      </c>
      <c r="L65" s="27"/>
    </row>
    <row r="66" spans="1:12">
      <c r="A66" s="18"/>
      <c r="B66" s="19"/>
      <c r="C66" s="19"/>
      <c r="D66" s="19"/>
      <c r="E66" s="19"/>
      <c r="F66" s="19" t="s">
        <v>22</v>
      </c>
      <c r="G66" s="19" t="s">
        <v>21</v>
      </c>
      <c r="H66" s="21">
        <f>SUM(K62:K65)</f>
        <v>14710</v>
      </c>
      <c r="I66" s="28">
        <v>7.0000000000000007E-2</v>
      </c>
      <c r="J66" s="20">
        <v>1</v>
      </c>
      <c r="K66" s="21">
        <f t="shared" si="2"/>
        <v>1029.7</v>
      </c>
      <c r="L66" s="29"/>
    </row>
    <row r="67" spans="1:12">
      <c r="K67" s="49" t="s">
        <v>75</v>
      </c>
      <c r="L67" s="42">
        <f>SUM(L24:L66)</f>
        <v>221549.92160500001</v>
      </c>
    </row>
  </sheetData>
  <mergeCells count="21">
    <mergeCell ref="L58:L59"/>
    <mergeCell ref="L60:L61"/>
    <mergeCell ref="L62:L66"/>
    <mergeCell ref="L46:L47"/>
    <mergeCell ref="L48:L49"/>
    <mergeCell ref="L50:L51"/>
    <mergeCell ref="L52:L53"/>
    <mergeCell ref="L54:L55"/>
    <mergeCell ref="L56:L57"/>
    <mergeCell ref="L24:L25"/>
    <mergeCell ref="L26:L37"/>
    <mergeCell ref="L38:L39"/>
    <mergeCell ref="L40:L41"/>
    <mergeCell ref="L42:L43"/>
    <mergeCell ref="L44:L45"/>
    <mergeCell ref="A1:C1"/>
    <mergeCell ref="G3:H3"/>
    <mergeCell ref="L4:L6"/>
    <mergeCell ref="L8:L16"/>
    <mergeCell ref="L17:L19"/>
    <mergeCell ref="G23:H23"/>
  </mergeCells>
  <phoneticPr fontId="3" type="noConversion"/>
  <pageMargins left="0.27500000000000002" right="0.27500000000000002" top="0.55069444444444449" bottom="0.66874999999999996" header="0.35416666666666669" footer="0.5"/>
  <pageSetup paperSize="9" scale="72" fitToHeight="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应收客户明细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2021-04-02T01:15:16Z</dcterms:created>
  <dcterms:modified xsi:type="dcterms:W3CDTF">2021-04-02T01:15:40Z</dcterms:modified>
</cp:coreProperties>
</file>