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90" tabRatio="841"/>
  </bookViews>
  <sheets>
    <sheet name="项目费用汇总表" sheetId="6" r:id="rId1"/>
    <sheet name="项目投入明细表" sheetId="8" r:id="rId2"/>
    <sheet name="项目人员清单" sheetId="5" r:id="rId3"/>
    <sheet name="项目人员支出汇总" sheetId="4" r:id="rId4"/>
    <sheet name="项目人员应发工资" sheetId="1" r:id="rId5"/>
    <sheet name="项目人员社保（单位）" sheetId="2" r:id="rId6"/>
    <sheet name="项目人员住房公积金（单位）" sheetId="3" r:id="rId7"/>
  </sheets>
  <externalReferences>
    <externalReference r:id="rId8"/>
  </externalReferences>
  <definedNames>
    <definedName name="_xlnm._FilterDatabase" localSheetId="3" hidden="1">项目人员支出汇总!$A$3:$AO$33</definedName>
    <definedName name="_xlnm._FilterDatabase" localSheetId="4" hidden="1">项目人员应发工资!$A$4:$AO$35</definedName>
    <definedName name="_xlnm._FilterDatabase" localSheetId="5" hidden="1">'项目人员社保（单位）'!$A$4:$AO$33</definedName>
    <definedName name="_xlnm._FilterDatabase" localSheetId="6" hidden="1">'项目人员住房公积金（单位）'!$A$4:$AO$33</definedName>
    <definedName name="_xlnm._FilterDatabase" localSheetId="1" hidden="1">项目投入明细表!$A$6:$R$161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N100" authorId="0">
      <text>
        <r>
          <rPr>
            <b/>
            <sz val="9"/>
            <rFont val="宋体"/>
            <charset val="134"/>
          </rPr>
          <t>17%</t>
        </r>
        <r>
          <rPr>
            <sz val="9"/>
            <rFont val="宋体"/>
            <charset val="134"/>
          </rPr>
          <t xml:space="preserve">
</t>
        </r>
      </text>
    </comment>
    <comment ref="Q100" authorId="0">
      <text>
        <r>
          <rPr>
            <sz val="9"/>
            <rFont val="宋体"/>
            <charset val="134"/>
          </rPr>
          <t>含购电脑3699</t>
        </r>
      </text>
    </comment>
    <comment ref="R100" authorId="0">
      <text>
        <r>
          <rPr>
            <sz val="9"/>
            <rFont val="宋体"/>
            <charset val="134"/>
          </rPr>
          <t>含购电脑3699</t>
        </r>
      </text>
    </comment>
    <comment ref="N101" authorId="0">
      <text>
        <r>
          <rPr>
            <b/>
            <sz val="9"/>
            <rFont val="宋体"/>
            <charset val="134"/>
          </rPr>
          <t>17%</t>
        </r>
        <r>
          <rPr>
            <sz val="9"/>
            <rFont val="宋体"/>
            <charset val="134"/>
          </rPr>
          <t xml:space="preserve">
</t>
        </r>
      </text>
    </comment>
    <comment ref="N102" authorId="0">
      <text>
        <r>
          <rPr>
            <b/>
            <sz val="9"/>
            <rFont val="宋体"/>
            <charset val="134"/>
          </rPr>
          <t>17%</t>
        </r>
      </text>
    </comment>
    <comment ref="N103" authorId="0">
      <text>
        <r>
          <rPr>
            <b/>
            <sz val="9"/>
            <rFont val="宋体"/>
            <charset val="134"/>
          </rPr>
          <t>17%</t>
        </r>
      </text>
    </comment>
    <comment ref="N104" authorId="0">
      <text>
        <r>
          <rPr>
            <b/>
            <sz val="9"/>
            <rFont val="宋体"/>
            <charset val="134"/>
          </rPr>
          <t>16%</t>
        </r>
      </text>
    </comment>
    <comment ref="N106" authorId="0">
      <text>
        <r>
          <rPr>
            <b/>
            <sz val="9"/>
            <rFont val="宋体"/>
            <charset val="134"/>
          </rPr>
          <t>16%</t>
        </r>
      </text>
    </comment>
    <comment ref="N107" authorId="0">
      <text>
        <r>
          <rPr>
            <b/>
            <sz val="9"/>
            <rFont val="宋体"/>
            <charset val="134"/>
          </rPr>
          <t>16%</t>
        </r>
        <r>
          <rPr>
            <sz val="9"/>
            <rFont val="宋体"/>
            <charset val="134"/>
          </rPr>
          <t xml:space="preserve">
</t>
        </r>
      </text>
    </comment>
    <comment ref="N109" authorId="0">
      <text>
        <r>
          <rPr>
            <b/>
            <sz val="9"/>
            <rFont val="宋体"/>
            <charset val="134"/>
          </rPr>
          <t>3%</t>
        </r>
      </text>
    </comment>
    <comment ref="N110" authorId="0">
      <text>
        <r>
          <rPr>
            <b/>
            <sz val="9"/>
            <rFont val="宋体"/>
            <charset val="134"/>
          </rPr>
          <t>16%</t>
        </r>
        <r>
          <rPr>
            <sz val="9"/>
            <rFont val="宋体"/>
            <charset val="134"/>
          </rPr>
          <t xml:space="preserve">
</t>
        </r>
      </text>
    </comment>
    <comment ref="G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提交数据少，</t>
        </r>
      </text>
    </comment>
  </commentList>
</comments>
</file>

<file path=xl/sharedStrings.xml><?xml version="1.0" encoding="utf-8"?>
<sst xmlns="http://schemas.openxmlformats.org/spreadsheetml/2006/main" count="1753" uniqueCount="568">
  <si>
    <t>项目建设费用审核汇总表</t>
  </si>
  <si>
    <t>单位名称：深圳市东泰国际物流有限公司</t>
  </si>
  <si>
    <t>金额单位：人民币万元</t>
  </si>
  <si>
    <t>序号</t>
  </si>
  <si>
    <t>项目名称</t>
  </si>
  <si>
    <t>申报金额</t>
  </si>
  <si>
    <t>人员费</t>
  </si>
  <si>
    <t>设备费（含购置、改造、租赁）</t>
  </si>
  <si>
    <t>软件或服务购置费</t>
  </si>
  <si>
    <t>应用推广费</t>
  </si>
  <si>
    <t>外协开发费</t>
  </si>
  <si>
    <t>差旅费</t>
  </si>
  <si>
    <t>会议费</t>
  </si>
  <si>
    <t>国际交流与合作费</t>
  </si>
  <si>
    <t>出版/文献/信息传播/知识产权事务费</t>
  </si>
  <si>
    <t>劳务费</t>
  </si>
  <si>
    <t>专家咨询费</t>
  </si>
  <si>
    <t>其他</t>
  </si>
  <si>
    <t>合   计</t>
  </si>
  <si>
    <t>附表</t>
  </si>
  <si>
    <t>2019年中央外经贸发展专项资金跨境电商类</t>
  </si>
  <si>
    <t>项目投入明细表</t>
  </si>
  <si>
    <t>金额单位：人民币元</t>
  </si>
  <si>
    <t>设备名称/凭证摘要</t>
  </si>
  <si>
    <t>型号</t>
  </si>
  <si>
    <t>用途</t>
  </si>
  <si>
    <t>供应商/服务商</t>
  </si>
  <si>
    <t>是否关联方</t>
  </si>
  <si>
    <t>单价</t>
  </si>
  <si>
    <t>数量</t>
  </si>
  <si>
    <t>小计</t>
  </si>
  <si>
    <t>发票</t>
  </si>
  <si>
    <t>付款</t>
  </si>
  <si>
    <t>凭证日期</t>
  </si>
  <si>
    <t>凭证号</t>
  </si>
  <si>
    <t>发票日期</t>
  </si>
  <si>
    <t>发票号码</t>
  </si>
  <si>
    <t>金额</t>
  </si>
  <si>
    <t>一、人员费</t>
  </si>
  <si>
    <r>
      <rPr>
        <sz val="10"/>
        <rFont val="Times New Roman"/>
        <charset val="134"/>
      </rPr>
      <t>2017.1</t>
    </r>
    <r>
      <rPr>
        <sz val="10"/>
        <rFont val="仿宋_GB2312"/>
        <charset val="134"/>
      </rPr>
      <t>月应发工资小计</t>
    </r>
  </si>
  <si>
    <t>-</t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</si>
  <si>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-58</t>
    </r>
  </si>
  <si>
    <r>
      <rPr>
        <sz val="10"/>
        <rFont val="Times New Roman"/>
        <charset val="134"/>
      </rPr>
      <t>2017.2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</si>
  <si>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-74</t>
    </r>
  </si>
  <si>
    <r>
      <rPr>
        <sz val="10"/>
        <rFont val="Times New Roman"/>
        <charset val="134"/>
      </rPr>
      <t>2017.3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</si>
  <si>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-39</t>
    </r>
  </si>
  <si>
    <r>
      <rPr>
        <sz val="10"/>
        <rFont val="Times New Roman"/>
        <charset val="134"/>
      </rPr>
      <t>2017.4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</si>
  <si>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-42</t>
    </r>
  </si>
  <si>
    <r>
      <rPr>
        <sz val="10"/>
        <rFont val="Times New Roman"/>
        <charset val="134"/>
      </rPr>
      <t>2017.5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</si>
  <si>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-100</t>
    </r>
  </si>
  <si>
    <r>
      <rPr>
        <sz val="10"/>
        <rFont val="Times New Roman"/>
        <charset val="134"/>
      </rPr>
      <t>2017.6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</si>
  <si>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-98</t>
    </r>
  </si>
  <si>
    <r>
      <rPr>
        <sz val="10"/>
        <rFont val="Times New Roman"/>
        <charset val="134"/>
      </rPr>
      <t>2017.7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</si>
  <si>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-123</t>
    </r>
  </si>
  <si>
    <r>
      <rPr>
        <sz val="10"/>
        <rFont val="Times New Roman"/>
        <charset val="134"/>
      </rPr>
      <t>2017.8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</si>
  <si>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-110</t>
    </r>
  </si>
  <si>
    <r>
      <rPr>
        <sz val="10"/>
        <rFont val="Times New Roman"/>
        <charset val="134"/>
      </rPr>
      <t>2017.9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</si>
  <si>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-85</t>
    </r>
  </si>
  <si>
    <r>
      <rPr>
        <sz val="10"/>
        <rFont val="Times New Roman"/>
        <charset val="134"/>
      </rPr>
      <t>2017.10</t>
    </r>
    <r>
      <rPr>
        <sz val="10"/>
        <rFont val="仿宋_GB2312"/>
        <charset val="134"/>
      </rPr>
      <t>月应发工资小计</t>
    </r>
  </si>
  <si>
    <r>
      <rPr>
        <sz val="10"/>
        <rFont val="Times New Roman"/>
        <charset val="134"/>
      </rPr>
      <t>2017.11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</si>
  <si>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-104</t>
    </r>
  </si>
  <si>
    <r>
      <rPr>
        <sz val="10"/>
        <rFont val="Times New Roman"/>
        <charset val="134"/>
      </rPr>
      <t>2017.12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</si>
  <si>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-121</t>
    </r>
  </si>
  <si>
    <r>
      <rPr>
        <sz val="10"/>
        <rFont val="Times New Roman"/>
        <charset val="134"/>
      </rPr>
      <t>2017.1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</si>
  <si>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-48</t>
    </r>
  </si>
  <si>
    <r>
      <rPr>
        <sz val="10"/>
        <rFont val="Times New Roman"/>
        <charset val="134"/>
      </rPr>
      <t>2017.2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</si>
  <si>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-27</t>
    </r>
  </si>
  <si>
    <r>
      <rPr>
        <sz val="10"/>
        <rFont val="Times New Roman"/>
        <charset val="134"/>
      </rPr>
      <t>2017.3</t>
    </r>
    <r>
      <rPr>
        <sz val="10"/>
        <rFont val="仿宋_GB2312"/>
        <charset val="134"/>
      </rPr>
      <t>月单位承担社保费小计</t>
    </r>
  </si>
  <si>
    <r>
      <rPr>
        <sz val="10"/>
        <rFont val="Times New Roman"/>
        <charset val="134"/>
      </rPr>
      <t>2017.4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</si>
  <si>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-78</t>
    </r>
  </si>
  <si>
    <r>
      <rPr>
        <sz val="10"/>
        <rFont val="Times New Roman"/>
        <charset val="134"/>
      </rPr>
      <t>2017.5</t>
    </r>
    <r>
      <rPr>
        <sz val="10"/>
        <rFont val="仿宋_GB2312"/>
        <charset val="134"/>
      </rPr>
      <t>月单位承担社保费小计</t>
    </r>
  </si>
  <si>
    <r>
      <rPr>
        <sz val="10"/>
        <rFont val="Times New Roman"/>
        <charset val="134"/>
      </rPr>
      <t>2017.6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</si>
  <si>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-22</t>
    </r>
  </si>
  <si>
    <r>
      <rPr>
        <sz val="10"/>
        <rFont val="Times New Roman"/>
        <charset val="134"/>
      </rPr>
      <t>2017.7</t>
    </r>
    <r>
      <rPr>
        <sz val="10"/>
        <rFont val="仿宋_GB2312"/>
        <charset val="134"/>
      </rPr>
      <t>月单位承担社保费小计</t>
    </r>
  </si>
  <si>
    <r>
      <rPr>
        <sz val="10"/>
        <rFont val="Times New Roman"/>
        <charset val="134"/>
      </rPr>
      <t>2017.8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</si>
  <si>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-72</t>
    </r>
  </si>
  <si>
    <r>
      <rPr>
        <sz val="10"/>
        <rFont val="Times New Roman"/>
        <charset val="134"/>
      </rPr>
      <t>2017.9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</si>
  <si>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-30</t>
    </r>
  </si>
  <si>
    <r>
      <rPr>
        <sz val="10"/>
        <rFont val="Times New Roman"/>
        <charset val="134"/>
      </rPr>
      <t>2017.10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</si>
  <si>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-24</t>
    </r>
  </si>
  <si>
    <r>
      <rPr>
        <sz val="10"/>
        <rFont val="Times New Roman"/>
        <charset val="134"/>
      </rPr>
      <t>2017.11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</si>
  <si>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-25</t>
    </r>
  </si>
  <si>
    <r>
      <rPr>
        <sz val="10"/>
        <rFont val="Times New Roman"/>
        <charset val="134"/>
      </rPr>
      <t>2017.12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</si>
  <si>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-54</t>
    </r>
  </si>
  <si>
    <r>
      <rPr>
        <sz val="10"/>
        <rFont val="Times New Roman"/>
        <charset val="134"/>
      </rPr>
      <t>2017.1</t>
    </r>
    <r>
      <rPr>
        <sz val="10"/>
        <rFont val="仿宋_GB2312"/>
        <charset val="134"/>
      </rPr>
      <t>月单位承担公积金小计</t>
    </r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</si>
  <si>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- 48</t>
    </r>
  </si>
  <si>
    <r>
      <rPr>
        <sz val="10"/>
        <rFont val="Times New Roman"/>
        <charset val="134"/>
      </rPr>
      <t>2017.2</t>
    </r>
    <r>
      <rPr>
        <sz val="10"/>
        <rFont val="仿宋_GB2312"/>
        <charset val="134"/>
      </rPr>
      <t>月单位承担公积金小计</t>
    </r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</si>
  <si>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- 27</t>
    </r>
  </si>
  <si>
    <r>
      <rPr>
        <sz val="10"/>
        <rFont val="Times New Roman"/>
        <charset val="134"/>
      </rPr>
      <t>2017.3</t>
    </r>
    <r>
      <rPr>
        <sz val="10"/>
        <rFont val="仿宋_GB2312"/>
        <charset val="134"/>
      </rPr>
      <t>月单位承担公积金小计</t>
    </r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</si>
  <si>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- 98</t>
    </r>
  </si>
  <si>
    <r>
      <rPr>
        <sz val="10"/>
        <rFont val="Times New Roman"/>
        <charset val="134"/>
      </rPr>
      <t>2017.4</t>
    </r>
    <r>
      <rPr>
        <sz val="10"/>
        <rFont val="仿宋_GB2312"/>
        <charset val="134"/>
      </rPr>
      <t>月单位承担公积金小计</t>
    </r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</si>
  <si>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- 78</t>
    </r>
  </si>
  <si>
    <r>
      <rPr>
        <sz val="10"/>
        <rFont val="Times New Roman"/>
        <charset val="134"/>
      </rPr>
      <t>2017.5</t>
    </r>
    <r>
      <rPr>
        <sz val="10"/>
        <rFont val="仿宋_GB2312"/>
        <charset val="134"/>
      </rPr>
      <t>月单位承担公积金小计</t>
    </r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</si>
  <si>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- 58</t>
    </r>
  </si>
  <si>
    <r>
      <rPr>
        <sz val="10"/>
        <rFont val="Times New Roman"/>
        <charset val="134"/>
      </rPr>
      <t>2017.6</t>
    </r>
    <r>
      <rPr>
        <sz val="10"/>
        <rFont val="仿宋_GB2312"/>
        <charset val="134"/>
      </rPr>
      <t>月单位承担公积金小计</t>
    </r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</si>
  <si>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- 22</t>
    </r>
  </si>
  <si>
    <r>
      <rPr>
        <sz val="10"/>
        <rFont val="Times New Roman"/>
        <charset val="134"/>
      </rPr>
      <t>2017.7</t>
    </r>
    <r>
      <rPr>
        <sz val="10"/>
        <rFont val="仿宋_GB2312"/>
        <charset val="134"/>
      </rPr>
      <t>月单位承担公积金小计</t>
    </r>
  </si>
  <si>
    <r>
      <rPr>
        <sz val="10"/>
        <rFont val="Times New Roman"/>
        <charset val="134"/>
      </rPr>
      <t>2017.8</t>
    </r>
    <r>
      <rPr>
        <sz val="10"/>
        <rFont val="仿宋_GB2312"/>
        <charset val="134"/>
      </rPr>
      <t>月单位承担公积金小计</t>
    </r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</si>
  <si>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- 72</t>
    </r>
  </si>
  <si>
    <r>
      <rPr>
        <sz val="10"/>
        <rFont val="Times New Roman"/>
        <charset val="134"/>
      </rPr>
      <t>2017.9</t>
    </r>
    <r>
      <rPr>
        <sz val="10"/>
        <rFont val="仿宋_GB2312"/>
        <charset val="134"/>
      </rPr>
      <t>月单位承担公积金小计</t>
    </r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</si>
  <si>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- 30</t>
    </r>
  </si>
  <si>
    <r>
      <rPr>
        <sz val="10"/>
        <rFont val="Times New Roman"/>
        <charset val="134"/>
      </rPr>
      <t>2017.10</t>
    </r>
    <r>
      <rPr>
        <sz val="10"/>
        <rFont val="仿宋_GB2312"/>
        <charset val="134"/>
      </rPr>
      <t>月单位承担公积金小计</t>
    </r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</si>
  <si>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- 24</t>
    </r>
  </si>
  <si>
    <r>
      <rPr>
        <sz val="10"/>
        <rFont val="Times New Roman"/>
        <charset val="134"/>
      </rPr>
      <t>2017.11</t>
    </r>
    <r>
      <rPr>
        <sz val="10"/>
        <rFont val="仿宋_GB2312"/>
        <charset val="134"/>
      </rPr>
      <t>月单位承担公积金小计</t>
    </r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</si>
  <si>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- 25</t>
    </r>
  </si>
  <si>
    <r>
      <rPr>
        <sz val="10"/>
        <rFont val="Times New Roman"/>
        <charset val="134"/>
      </rPr>
      <t>2017.12</t>
    </r>
    <r>
      <rPr>
        <sz val="10"/>
        <rFont val="仿宋_GB2312"/>
        <charset val="134"/>
      </rPr>
      <t>月单位承担公积金小计</t>
    </r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</si>
  <si>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- 54</t>
    </r>
  </si>
  <si>
    <r>
      <rPr>
        <sz val="10"/>
        <rFont val="Times New Roman"/>
        <charset val="134"/>
      </rPr>
      <t>2018.1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</si>
  <si>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- 93</t>
    </r>
  </si>
  <si>
    <r>
      <rPr>
        <sz val="10"/>
        <rFont val="Times New Roman"/>
        <charset val="134"/>
      </rPr>
      <t>2018.2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</si>
  <si>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- 122</t>
    </r>
  </si>
  <si>
    <r>
      <rPr>
        <sz val="10"/>
        <rFont val="Times New Roman"/>
        <charset val="134"/>
      </rPr>
      <t>2018.3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</si>
  <si>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- 97</t>
    </r>
  </si>
  <si>
    <r>
      <rPr>
        <sz val="10"/>
        <rFont val="Times New Roman"/>
        <charset val="134"/>
      </rPr>
      <t>2018.4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</si>
  <si>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- 117</t>
    </r>
  </si>
  <si>
    <r>
      <rPr>
        <sz val="10"/>
        <rFont val="Times New Roman"/>
        <charset val="134"/>
      </rPr>
      <t>2018.5</t>
    </r>
    <r>
      <rPr>
        <sz val="10"/>
        <rFont val="仿宋_GB2312"/>
        <charset val="134"/>
      </rPr>
      <t>月应发工资小计</t>
    </r>
  </si>
  <si>
    <r>
      <rPr>
        <sz val="10"/>
        <rFont val="Times New Roman"/>
        <charset val="134"/>
      </rPr>
      <t>2018.6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</si>
  <si>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- 82</t>
    </r>
  </si>
  <si>
    <r>
      <rPr>
        <sz val="10"/>
        <rFont val="Times New Roman"/>
        <charset val="134"/>
      </rPr>
      <t>2018.7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</si>
  <si>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- 119</t>
    </r>
  </si>
  <si>
    <r>
      <rPr>
        <sz val="10"/>
        <rFont val="Times New Roman"/>
        <charset val="134"/>
      </rPr>
      <t>2018.8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</si>
  <si>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- 73</t>
    </r>
  </si>
  <si>
    <r>
      <rPr>
        <sz val="10"/>
        <rFont val="Times New Roman"/>
        <charset val="134"/>
      </rPr>
      <t>2018.9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</si>
  <si>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- 61</t>
    </r>
  </si>
  <si>
    <r>
      <rPr>
        <sz val="10"/>
        <rFont val="Times New Roman"/>
        <charset val="134"/>
      </rPr>
      <t>2018.10</t>
    </r>
    <r>
      <rPr>
        <sz val="10"/>
        <rFont val="仿宋_GB2312"/>
        <charset val="134"/>
      </rPr>
      <t>月应发工资小计</t>
    </r>
  </si>
  <si>
    <r>
      <rPr>
        <sz val="10"/>
        <rFont val="Times New Roman"/>
        <charset val="134"/>
      </rPr>
      <t>2018.11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</si>
  <si>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- 60</t>
    </r>
  </si>
  <si>
    <r>
      <rPr>
        <sz val="10"/>
        <rFont val="Times New Roman"/>
        <charset val="134"/>
      </rPr>
      <t>2018.12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</si>
  <si>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- 133</t>
    </r>
  </si>
  <si>
    <r>
      <rPr>
        <sz val="10"/>
        <rFont val="Times New Roman"/>
        <charset val="134"/>
      </rPr>
      <t>2018.1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</si>
  <si>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- 29</t>
    </r>
  </si>
  <si>
    <r>
      <rPr>
        <sz val="10"/>
        <rFont val="Times New Roman"/>
        <charset val="134"/>
      </rPr>
      <t>2018.2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</si>
  <si>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- 19</t>
    </r>
  </si>
  <si>
    <r>
      <rPr>
        <sz val="10"/>
        <rFont val="Times New Roman"/>
        <charset val="134"/>
      </rPr>
      <t>2018.3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</si>
  <si>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- 42</t>
    </r>
  </si>
  <si>
    <r>
      <rPr>
        <sz val="10"/>
        <rFont val="Times New Roman"/>
        <charset val="134"/>
      </rPr>
      <t>2018.4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</si>
  <si>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- 46</t>
    </r>
  </si>
  <si>
    <r>
      <rPr>
        <sz val="10"/>
        <rFont val="Times New Roman"/>
        <charset val="134"/>
      </rPr>
      <t>2018.5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</si>
  <si>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- 35</t>
    </r>
  </si>
  <si>
    <r>
      <rPr>
        <sz val="10"/>
        <rFont val="Times New Roman"/>
        <charset val="134"/>
      </rPr>
      <t>2018.6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</si>
  <si>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- 25</t>
    </r>
  </si>
  <si>
    <r>
      <rPr>
        <sz val="10"/>
        <rFont val="Times New Roman"/>
        <charset val="134"/>
      </rPr>
      <t>2018.7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</si>
  <si>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- 36</t>
    </r>
  </si>
  <si>
    <r>
      <rPr>
        <sz val="10"/>
        <rFont val="Times New Roman"/>
        <charset val="134"/>
      </rPr>
      <t>2018.8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</si>
  <si>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- 34</t>
    </r>
  </si>
  <si>
    <r>
      <rPr>
        <sz val="10"/>
        <rFont val="Times New Roman"/>
        <charset val="134"/>
      </rPr>
      <t>2018.9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</si>
  <si>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- 24</t>
    </r>
  </si>
  <si>
    <r>
      <rPr>
        <sz val="10"/>
        <rFont val="Times New Roman"/>
        <charset val="134"/>
      </rPr>
      <t>2018.10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</si>
  <si>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- 27</t>
    </r>
  </si>
  <si>
    <r>
      <rPr>
        <sz val="10"/>
        <rFont val="Times New Roman"/>
        <charset val="134"/>
      </rPr>
      <t>2018.11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</si>
  <si>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- 79</t>
    </r>
  </si>
  <si>
    <r>
      <rPr>
        <sz val="10"/>
        <rFont val="Times New Roman"/>
        <charset val="134"/>
      </rPr>
      <t>2018.12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</si>
  <si>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- 67</t>
    </r>
  </si>
  <si>
    <r>
      <rPr>
        <sz val="10"/>
        <rFont val="Times New Roman"/>
        <charset val="134"/>
      </rPr>
      <t>2018.1</t>
    </r>
    <r>
      <rPr>
        <sz val="10"/>
        <rFont val="仿宋_GB2312"/>
        <charset val="134"/>
      </rPr>
      <t>月单位承担公积金小计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</si>
  <si>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- 30</t>
    </r>
  </si>
  <si>
    <r>
      <rPr>
        <sz val="10"/>
        <rFont val="Times New Roman"/>
        <charset val="134"/>
      </rPr>
      <t>2018.2</t>
    </r>
    <r>
      <rPr>
        <sz val="10"/>
        <rFont val="仿宋_GB2312"/>
        <charset val="134"/>
      </rPr>
      <t>月单位承担公积金小计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</si>
  <si>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- 18</t>
    </r>
  </si>
  <si>
    <r>
      <rPr>
        <sz val="10"/>
        <rFont val="Times New Roman"/>
        <charset val="134"/>
      </rPr>
      <t>2018.3</t>
    </r>
    <r>
      <rPr>
        <sz val="10"/>
        <rFont val="仿宋_GB2312"/>
        <charset val="134"/>
      </rPr>
      <t>月单位承担公积金小计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</si>
  <si>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- 41</t>
    </r>
  </si>
  <si>
    <r>
      <rPr>
        <sz val="10"/>
        <rFont val="Times New Roman"/>
        <charset val="134"/>
      </rPr>
      <t>2018.4</t>
    </r>
    <r>
      <rPr>
        <sz val="10"/>
        <rFont val="仿宋_GB2312"/>
        <charset val="134"/>
      </rPr>
      <t>月单位承担公积金小计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</si>
  <si>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- 47</t>
    </r>
  </si>
  <si>
    <r>
      <rPr>
        <sz val="10"/>
        <rFont val="Times New Roman"/>
        <charset val="134"/>
      </rPr>
      <t>2018.5</t>
    </r>
    <r>
      <rPr>
        <sz val="10"/>
        <rFont val="仿宋_GB2312"/>
        <charset val="134"/>
      </rPr>
      <t>月单位承担公积金小计</t>
    </r>
  </si>
  <si>
    <r>
      <rPr>
        <sz val="10"/>
        <rFont val="Times New Roman"/>
        <charset val="134"/>
      </rPr>
      <t>2018.6</t>
    </r>
    <r>
      <rPr>
        <sz val="10"/>
        <rFont val="仿宋_GB2312"/>
        <charset val="134"/>
      </rPr>
      <t>月单位承担公积金小计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</si>
  <si>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- 26</t>
    </r>
  </si>
  <si>
    <r>
      <rPr>
        <sz val="10"/>
        <rFont val="Times New Roman"/>
        <charset val="134"/>
      </rPr>
      <t>2018.7</t>
    </r>
    <r>
      <rPr>
        <sz val="10"/>
        <rFont val="仿宋_GB2312"/>
        <charset val="134"/>
      </rPr>
      <t>月单位承担公积金小计</t>
    </r>
  </si>
  <si>
    <r>
      <rPr>
        <sz val="10"/>
        <rFont val="Times New Roman"/>
        <charset val="134"/>
      </rPr>
      <t>2018.8</t>
    </r>
    <r>
      <rPr>
        <sz val="10"/>
        <rFont val="仿宋_GB2312"/>
        <charset val="134"/>
      </rPr>
      <t>月单位承担公积金小计</t>
    </r>
  </si>
  <si>
    <r>
      <rPr>
        <sz val="10"/>
        <rFont val="Times New Roman"/>
        <charset val="134"/>
      </rPr>
      <t>2018.9</t>
    </r>
    <r>
      <rPr>
        <sz val="10"/>
        <rFont val="仿宋_GB2312"/>
        <charset val="134"/>
      </rPr>
      <t>月单位承担公积金小计</t>
    </r>
  </si>
  <si>
    <r>
      <rPr>
        <sz val="10"/>
        <rFont val="Times New Roman"/>
        <charset val="134"/>
      </rPr>
      <t>2018.10</t>
    </r>
    <r>
      <rPr>
        <sz val="10"/>
        <rFont val="仿宋_GB2312"/>
        <charset val="134"/>
      </rPr>
      <t>月单位承担公积金小计</t>
    </r>
  </si>
  <si>
    <r>
      <rPr>
        <sz val="10"/>
        <rFont val="Times New Roman"/>
        <charset val="134"/>
      </rPr>
      <t>2018.11</t>
    </r>
    <r>
      <rPr>
        <sz val="10"/>
        <rFont val="仿宋_GB2312"/>
        <charset val="134"/>
      </rPr>
      <t>月单位承担公积金小计</t>
    </r>
  </si>
  <si>
    <r>
      <rPr>
        <sz val="10"/>
        <rFont val="Times New Roman"/>
        <charset val="134"/>
      </rPr>
      <t>2018.12</t>
    </r>
    <r>
      <rPr>
        <sz val="10"/>
        <rFont val="仿宋_GB2312"/>
        <charset val="134"/>
      </rPr>
      <t>月单位承担公积金小计</t>
    </r>
  </si>
  <si>
    <r>
      <rPr>
        <sz val="10"/>
        <rFont val="Times New Roman"/>
        <charset val="134"/>
      </rPr>
      <t>2019.1</t>
    </r>
    <r>
      <rPr>
        <sz val="10"/>
        <rFont val="仿宋_GB2312"/>
        <charset val="134"/>
      </rPr>
      <t>月应发工资小计</t>
    </r>
  </si>
  <si>
    <r>
      <rPr>
        <sz val="10"/>
        <rFont val="Times New Roman"/>
        <charset val="134"/>
      </rPr>
      <t>2019.2</t>
    </r>
    <r>
      <rPr>
        <sz val="10"/>
        <rFont val="仿宋_GB2312"/>
        <charset val="134"/>
      </rPr>
      <t>月应发工资小计</t>
    </r>
  </si>
  <si>
    <r>
      <rPr>
        <sz val="10"/>
        <rFont val="Times New Roman"/>
        <charset val="134"/>
      </rPr>
      <t>2019.3</t>
    </r>
    <r>
      <rPr>
        <sz val="10"/>
        <rFont val="仿宋_GB2312"/>
        <charset val="134"/>
      </rPr>
      <t>月应发工资小计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</si>
  <si>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- 84</t>
    </r>
  </si>
  <si>
    <r>
      <rPr>
        <sz val="10"/>
        <rFont val="Times New Roman"/>
        <charset val="134"/>
      </rPr>
      <t>2019.4</t>
    </r>
    <r>
      <rPr>
        <sz val="10"/>
        <rFont val="仿宋_GB2312"/>
        <charset val="134"/>
      </rPr>
      <t>月应发工资小计</t>
    </r>
  </si>
  <si>
    <r>
      <rPr>
        <sz val="10"/>
        <rFont val="Times New Roman"/>
        <charset val="134"/>
      </rPr>
      <t>2019.5</t>
    </r>
    <r>
      <rPr>
        <sz val="10"/>
        <rFont val="仿宋_GB2312"/>
        <charset val="134"/>
      </rPr>
      <t>月应发工资小计</t>
    </r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</si>
  <si>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- 61</t>
    </r>
  </si>
  <si>
    <r>
      <rPr>
        <sz val="10"/>
        <rFont val="Times New Roman"/>
        <charset val="134"/>
      </rPr>
      <t>2019.6</t>
    </r>
    <r>
      <rPr>
        <sz val="10"/>
        <rFont val="仿宋_GB2312"/>
        <charset val="134"/>
      </rPr>
      <t>月应发工资小计</t>
    </r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</si>
  <si>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- 64</t>
    </r>
  </si>
  <si>
    <r>
      <rPr>
        <sz val="10"/>
        <rFont val="Times New Roman"/>
        <charset val="134"/>
      </rPr>
      <t>2019.1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</si>
  <si>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- 113</t>
    </r>
  </si>
  <si>
    <r>
      <rPr>
        <sz val="10"/>
        <rFont val="Times New Roman"/>
        <charset val="134"/>
      </rPr>
      <t>2019.2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</si>
  <si>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- 48</t>
    </r>
  </si>
  <si>
    <r>
      <rPr>
        <sz val="10"/>
        <rFont val="Times New Roman"/>
        <charset val="134"/>
      </rPr>
      <t>2019.3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</si>
  <si>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- 100</t>
    </r>
  </si>
  <si>
    <r>
      <rPr>
        <sz val="10"/>
        <rFont val="Times New Roman"/>
        <charset val="134"/>
      </rPr>
      <t>2019.4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</si>
  <si>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- 96</t>
    </r>
  </si>
  <si>
    <r>
      <rPr>
        <sz val="10"/>
        <rFont val="Times New Roman"/>
        <charset val="134"/>
      </rPr>
      <t>2019.5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</si>
  <si>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- 50</t>
    </r>
  </si>
  <si>
    <r>
      <rPr>
        <sz val="10"/>
        <rFont val="Times New Roman"/>
        <charset val="134"/>
      </rPr>
      <t>2019.6</t>
    </r>
    <r>
      <rPr>
        <sz val="10"/>
        <rFont val="仿宋_GB2312"/>
        <charset val="134"/>
      </rPr>
      <t>月单位承担社保费小计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</si>
  <si>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- 54</t>
    </r>
  </si>
  <si>
    <r>
      <rPr>
        <sz val="10"/>
        <rFont val="Times New Roman"/>
        <charset val="134"/>
      </rPr>
      <t>2019.1</t>
    </r>
    <r>
      <rPr>
        <sz val="10"/>
        <rFont val="仿宋_GB2312"/>
        <charset val="134"/>
      </rPr>
      <t>月单位承担公积金小计</t>
    </r>
  </si>
  <si>
    <r>
      <rPr>
        <sz val="10"/>
        <rFont val="Times New Roman"/>
        <charset val="134"/>
      </rPr>
      <t>2019.2</t>
    </r>
    <r>
      <rPr>
        <sz val="10"/>
        <rFont val="仿宋_GB2312"/>
        <charset val="134"/>
      </rPr>
      <t>月单位承担公积金小计</t>
    </r>
  </si>
  <si>
    <r>
      <rPr>
        <sz val="10"/>
        <rFont val="Times New Roman"/>
        <charset val="134"/>
      </rPr>
      <t>2019.3</t>
    </r>
    <r>
      <rPr>
        <sz val="10"/>
        <rFont val="仿宋_GB2312"/>
        <charset val="134"/>
      </rPr>
      <t>月单位承担公积金小计</t>
    </r>
  </si>
  <si>
    <r>
      <rPr>
        <sz val="10"/>
        <rFont val="Times New Roman"/>
        <charset val="134"/>
      </rPr>
      <t>2019.4</t>
    </r>
    <r>
      <rPr>
        <sz val="10"/>
        <rFont val="仿宋_GB2312"/>
        <charset val="134"/>
      </rPr>
      <t>月单位承担公积金小计</t>
    </r>
  </si>
  <si>
    <r>
      <rPr>
        <sz val="10"/>
        <rFont val="Times New Roman"/>
        <charset val="134"/>
      </rPr>
      <t>2019.5</t>
    </r>
    <r>
      <rPr>
        <sz val="10"/>
        <rFont val="仿宋_GB2312"/>
        <charset val="134"/>
      </rPr>
      <t>月单位承担公积金小计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</si>
  <si>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- 51</t>
    </r>
  </si>
  <si>
    <r>
      <rPr>
        <sz val="10"/>
        <rFont val="Times New Roman"/>
        <charset val="134"/>
      </rPr>
      <t>2019.6</t>
    </r>
    <r>
      <rPr>
        <sz val="10"/>
        <rFont val="仿宋_GB2312"/>
        <charset val="134"/>
      </rPr>
      <t>月单位承担公积金小计</t>
    </r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</si>
  <si>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- 55</t>
    </r>
  </si>
  <si>
    <t>人员费小计</t>
  </si>
  <si>
    <t>二、设备费</t>
  </si>
  <si>
    <t>联想电脑</t>
  </si>
  <si>
    <t>联想</t>
  </si>
  <si>
    <t>研发</t>
  </si>
  <si>
    <t>济南茂双商贸有限公司</t>
  </si>
  <si>
    <r>
      <rPr>
        <sz val="10"/>
        <color theme="1"/>
        <rFont val="宋体"/>
        <charset val="134"/>
      </rPr>
      <t>记</t>
    </r>
    <r>
      <rPr>
        <sz val="10"/>
        <color theme="1"/>
        <rFont val="Times New Roman"/>
        <charset val="134"/>
      </rPr>
      <t>-93</t>
    </r>
  </si>
  <si>
    <t>01467777</t>
  </si>
  <si>
    <t>45#</t>
  </si>
  <si>
    <t>升高车</t>
  </si>
  <si>
    <t>仓库新系统</t>
  </si>
  <si>
    <t>佛山市百方财机械设备有限公司</t>
  </si>
  <si>
    <r>
      <rPr>
        <sz val="10"/>
        <color theme="1"/>
        <rFont val="宋体"/>
        <charset val="134"/>
      </rPr>
      <t>记</t>
    </r>
    <r>
      <rPr>
        <sz val="10"/>
        <color theme="1"/>
        <rFont val="Times New Roman"/>
        <charset val="134"/>
      </rPr>
      <t>-54</t>
    </r>
  </si>
  <si>
    <t>54#</t>
  </si>
  <si>
    <t>叉车</t>
  </si>
  <si>
    <t>深圳市力兴叉车设备有限公司</t>
  </si>
  <si>
    <r>
      <rPr>
        <sz val="10"/>
        <color theme="1"/>
        <rFont val="宋体"/>
        <charset val="134"/>
      </rPr>
      <t>记</t>
    </r>
    <r>
      <rPr>
        <sz val="10"/>
        <color theme="1"/>
        <rFont val="Times New Roman"/>
        <charset val="134"/>
      </rPr>
      <t>-78</t>
    </r>
  </si>
  <si>
    <t>03585208-15</t>
  </si>
  <si>
    <t>78#</t>
  </si>
  <si>
    <t>检测维修仓库用流水线</t>
  </si>
  <si>
    <t>深圳市振翔自动化设备有限公司</t>
  </si>
  <si>
    <r>
      <rPr>
        <sz val="10"/>
        <color theme="1"/>
        <rFont val="宋体"/>
        <charset val="134"/>
      </rPr>
      <t>记</t>
    </r>
    <r>
      <rPr>
        <sz val="10"/>
        <color theme="1"/>
        <rFont val="Times New Roman"/>
        <charset val="134"/>
      </rPr>
      <t>-95</t>
    </r>
  </si>
  <si>
    <t>95#</t>
  </si>
  <si>
    <t>空调</t>
  </si>
  <si>
    <t>科龙</t>
  </si>
  <si>
    <t>行政办公室</t>
  </si>
  <si>
    <t>深圳溢友电器科技有限公司</t>
  </si>
  <si>
    <r>
      <rPr>
        <sz val="10"/>
        <color theme="1"/>
        <rFont val="宋体"/>
        <charset val="134"/>
      </rPr>
      <t>记</t>
    </r>
    <r>
      <rPr>
        <sz val="10"/>
        <color theme="1"/>
        <rFont val="Times New Roman"/>
        <charset val="134"/>
      </rPr>
      <t>-99</t>
    </r>
  </si>
  <si>
    <t>01562526</t>
  </si>
  <si>
    <r>
      <rPr>
        <sz val="10"/>
        <rFont val="Times New Roman"/>
        <charset val="134"/>
      </rPr>
      <t>L</t>
    </r>
    <r>
      <rPr>
        <sz val="10"/>
        <rFont val="仿宋_GB2312"/>
        <charset val="134"/>
      </rPr>
      <t>型封切机</t>
    </r>
  </si>
  <si>
    <t>深圳市稻田包装机械有限公司</t>
  </si>
  <si>
    <t>记-123</t>
  </si>
  <si>
    <t>08899805</t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</si>
  <si>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-91</t>
    </r>
  </si>
  <si>
    <t>收缩机</t>
  </si>
  <si>
    <t>08899806</t>
  </si>
  <si>
    <t>称重叉车</t>
  </si>
  <si>
    <t>佛山市南海百多财五金经营部</t>
  </si>
  <si>
    <t>记-105</t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</si>
  <si>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-115</t>
    </r>
  </si>
  <si>
    <r>
      <rPr>
        <sz val="10"/>
        <rFont val="Times New Roman"/>
        <charset val="134"/>
      </rPr>
      <t>A</t>
    </r>
    <r>
      <rPr>
        <sz val="10"/>
        <rFont val="仿宋_GB2312"/>
        <charset val="134"/>
      </rPr>
      <t>栋监控安装费</t>
    </r>
  </si>
  <si>
    <t>购A栋监控设备</t>
  </si>
  <si>
    <t>深圳市凤鸣轩安防科技有限公司</t>
  </si>
  <si>
    <t>记-16</t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</si>
  <si>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-16</t>
    </r>
  </si>
  <si>
    <t>笔记本电脑</t>
  </si>
  <si>
    <t>戴尔</t>
  </si>
  <si>
    <t>深圳市顺电连锁股份有限公司</t>
  </si>
  <si>
    <t>记-130</t>
  </si>
  <si>
    <t>07266633</t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</si>
  <si>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-17</t>
    </r>
  </si>
  <si>
    <t>财务办公室</t>
  </si>
  <si>
    <t>山东千丰电器有限公司</t>
  </si>
  <si>
    <t>记-17</t>
  </si>
  <si>
    <t>09293284</t>
  </si>
  <si>
    <t>2019.4.30</t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</si>
  <si>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-50</t>
    </r>
  </si>
  <si>
    <t>设备费小计</t>
  </si>
  <si>
    <t>三、软件或服务购置费</t>
  </si>
  <si>
    <t>软件或服务购置费小计</t>
  </si>
  <si>
    <t>四、应用推广费</t>
  </si>
  <si>
    <t>付周明东咨询服务费</t>
  </si>
  <si>
    <t>咨询服务费</t>
  </si>
  <si>
    <t>周明东</t>
  </si>
  <si>
    <t>记－32</t>
  </si>
  <si>
    <t>07442554</t>
  </si>
  <si>
    <r>
      <rPr>
        <sz val="10"/>
        <color theme="1"/>
        <rFont val="仿宋_GB2312"/>
        <charset val="134"/>
      </rPr>
      <t>记－</t>
    </r>
    <r>
      <rPr>
        <sz val="10"/>
        <color theme="1"/>
        <rFont val="Times New Roman"/>
        <charset val="134"/>
      </rPr>
      <t>32</t>
    </r>
  </si>
  <si>
    <t>广告费</t>
  </si>
  <si>
    <t>广告牌费用</t>
  </si>
  <si>
    <t>深圳市综艺广告服务有限公司</t>
  </si>
  <si>
    <t>记-79</t>
  </si>
  <si>
    <t>01879293</t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</si>
  <si>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>-79</t>
    </r>
  </si>
  <si>
    <t>付阿里云软件服务费</t>
  </si>
  <si>
    <t>购云服务器</t>
  </si>
  <si>
    <t>阿里云计算有限公司</t>
  </si>
  <si>
    <t>记 - 80</t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</si>
  <si>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- 80</t>
    </r>
  </si>
  <si>
    <t>百度推广服务费</t>
  </si>
  <si>
    <t>百度推广费</t>
  </si>
  <si>
    <t>百度国际科技（深圳）有限公司</t>
  </si>
  <si>
    <t>记 - 94</t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</si>
  <si>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- 106</t>
    </r>
  </si>
  <si>
    <r>
      <rPr>
        <sz val="10"/>
        <rFont val="Times New Roman"/>
        <charset val="134"/>
      </rPr>
      <t>360</t>
    </r>
    <r>
      <rPr>
        <sz val="10"/>
        <rFont val="仿宋_GB2312"/>
        <charset val="134"/>
      </rPr>
      <t>推广服务费</t>
    </r>
  </si>
  <si>
    <t>360推广费</t>
  </si>
  <si>
    <t>深圳市力玛网络科技有限公司</t>
  </si>
  <si>
    <t>付深正网站建设费</t>
  </si>
  <si>
    <t>东泰平台建设费用</t>
  </si>
  <si>
    <t>深圳市深正互联网络有限公司</t>
  </si>
  <si>
    <t>记 - 65</t>
  </si>
  <si>
    <t>02086345</t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</si>
  <si>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- 65</t>
    </r>
  </si>
  <si>
    <t>付百度技术服务费</t>
  </si>
  <si>
    <t>记 - 55</t>
  </si>
  <si>
    <t>付力玛信息技术服务费</t>
  </si>
  <si>
    <t>09436673</t>
  </si>
  <si>
    <t>陈桥秀报销检测费</t>
  </si>
  <si>
    <t>检测费</t>
  </si>
  <si>
    <t>深圳出入境检验检疫局工业品检测技术中心</t>
  </si>
  <si>
    <t>记 - 83</t>
  </si>
  <si>
    <t>00537602</t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</si>
  <si>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- 83</t>
    </r>
  </si>
  <si>
    <t>06094623</t>
  </si>
  <si>
    <t>程顺报销软件技术服务费</t>
  </si>
  <si>
    <t>技术服务费</t>
  </si>
  <si>
    <t>广州市一呼百应网络技术股份有限公司</t>
  </si>
  <si>
    <t>记 - 43</t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</si>
  <si>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- 43</t>
    </r>
  </si>
  <si>
    <t>付百度信息技术服务费</t>
  </si>
  <si>
    <t>记 - 57</t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</si>
  <si>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- 57</t>
    </r>
  </si>
  <si>
    <t>付百度推广服务费</t>
  </si>
  <si>
    <t>记 - 15</t>
  </si>
  <si>
    <t>04115646</t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</si>
  <si>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- 15</t>
    </r>
  </si>
  <si>
    <t>付阿里云服务器费</t>
  </si>
  <si>
    <t>阿里云服务器续费</t>
  </si>
  <si>
    <r>
      <rPr>
        <sz val="10"/>
        <rFont val="仿宋_GB2312"/>
        <charset val="134"/>
      </rPr>
      <t>付力玛</t>
    </r>
    <r>
      <rPr>
        <sz val="10"/>
        <rFont val="Times New Roman"/>
        <charset val="134"/>
      </rPr>
      <t>360</t>
    </r>
    <r>
      <rPr>
        <sz val="10"/>
        <rFont val="仿宋_GB2312"/>
        <charset val="134"/>
      </rPr>
      <t>竞价推广费</t>
    </r>
  </si>
  <si>
    <t>记 - 16</t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</si>
  <si>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- 16</t>
    </r>
  </si>
  <si>
    <t>付百度推广费</t>
  </si>
  <si>
    <t>记 - 81</t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</si>
  <si>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- 81</t>
    </r>
  </si>
  <si>
    <r>
      <rPr>
        <sz val="10"/>
        <rFont val="仿宋_GB2312"/>
        <charset val="134"/>
      </rPr>
      <t>付力玛</t>
    </r>
    <r>
      <rPr>
        <sz val="10"/>
        <rFont val="Times New Roman"/>
        <charset val="134"/>
      </rPr>
      <t>360</t>
    </r>
    <r>
      <rPr>
        <sz val="10"/>
        <rFont val="仿宋_GB2312"/>
        <charset val="134"/>
      </rPr>
      <t>推广费</t>
    </r>
  </si>
  <si>
    <t>张亮良报百度竞价推广费</t>
  </si>
  <si>
    <t>记 - 10</t>
  </si>
  <si>
    <r>
      <rPr>
        <sz val="10"/>
        <rFont val="仿宋_GB2312"/>
        <charset val="134"/>
      </rPr>
      <t>张亮良报</t>
    </r>
    <r>
      <rPr>
        <sz val="10"/>
        <rFont val="Times New Roman"/>
        <charset val="134"/>
      </rPr>
      <t>360</t>
    </r>
    <r>
      <rPr>
        <sz val="10"/>
        <rFont val="仿宋_GB2312"/>
        <charset val="134"/>
      </rPr>
      <t>竞价推广费</t>
    </r>
  </si>
  <si>
    <t>记 - 40</t>
  </si>
  <si>
    <r>
      <rPr>
        <sz val="10"/>
        <rFont val="仿宋_GB2312"/>
        <charset val="134"/>
      </rPr>
      <t>张亮良报百度竞价推广费（</t>
    </r>
    <r>
      <rPr>
        <sz val="10"/>
        <rFont val="Times New Roman"/>
        <charset val="134"/>
      </rPr>
      <t>2019.5</t>
    </r>
    <r>
      <rPr>
        <sz val="10"/>
        <rFont val="仿宋_GB2312"/>
        <charset val="134"/>
      </rPr>
      <t>）</t>
    </r>
  </si>
  <si>
    <t>记 - 14</t>
  </si>
  <si>
    <r>
      <rPr>
        <sz val="10"/>
        <color theme="1"/>
        <rFont val="仿宋_GB2312"/>
        <charset val="134"/>
      </rPr>
      <t>记</t>
    </r>
    <r>
      <rPr>
        <sz val="10"/>
        <color theme="1"/>
        <rFont val="Times New Roman"/>
        <charset val="134"/>
      </rPr>
      <t xml:space="preserve"> - 68</t>
    </r>
  </si>
  <si>
    <r>
      <rPr>
        <sz val="10"/>
        <rFont val="仿宋_GB2312"/>
        <charset val="134"/>
      </rPr>
      <t>张亮良报</t>
    </r>
    <r>
      <rPr>
        <sz val="10"/>
        <rFont val="Times New Roman"/>
        <charset val="134"/>
      </rPr>
      <t>360</t>
    </r>
    <r>
      <rPr>
        <sz val="10"/>
        <rFont val="仿宋_GB2312"/>
        <charset val="134"/>
      </rPr>
      <t>竞价推广费（</t>
    </r>
    <r>
      <rPr>
        <sz val="10"/>
        <rFont val="Times New Roman"/>
        <charset val="134"/>
      </rPr>
      <t>2019.5</t>
    </r>
    <r>
      <rPr>
        <sz val="10"/>
        <rFont val="仿宋_GB2312"/>
        <charset val="134"/>
      </rPr>
      <t>）</t>
    </r>
  </si>
  <si>
    <t>应用推广费小计</t>
  </si>
  <si>
    <t>五、外协开发费</t>
  </si>
  <si>
    <t>外协开发费小计</t>
  </si>
  <si>
    <t>六、差旅费</t>
  </si>
  <si>
    <t>差旅费小计</t>
  </si>
  <si>
    <t>七、会议费</t>
  </si>
  <si>
    <t>会议费小计</t>
  </si>
  <si>
    <t>八、国际交流与合作费</t>
  </si>
  <si>
    <t>国际交流与合作费小计</t>
  </si>
  <si>
    <t>九、出版/文献/信息传播/知识产权事务费</t>
  </si>
  <si>
    <t>付知识产权服务费</t>
  </si>
  <si>
    <t>知识产权服务费</t>
  </si>
  <si>
    <t>深圳市路浩知识产权代理有限公司</t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</si>
  <si>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>-100</t>
    </r>
  </si>
  <si>
    <t>支付顾问费</t>
  </si>
  <si>
    <t>顾问费</t>
  </si>
  <si>
    <t>广东若庭律师事务所</t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</si>
  <si>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>-95</t>
    </r>
  </si>
  <si>
    <t>阿里云服务器费</t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</si>
  <si>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- 88</t>
    </r>
  </si>
  <si>
    <t>赖丽梅报销软著费、知识产权费</t>
  </si>
  <si>
    <t>软著费、知识产权费</t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</si>
  <si>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- 53</t>
    </r>
  </si>
  <si>
    <t>付路浩商标注册费</t>
  </si>
  <si>
    <t>商标注册费</t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</si>
  <si>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- 107</t>
    </r>
  </si>
  <si>
    <t>付知识产权代理费</t>
  </si>
  <si>
    <t>知识产权代理费</t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</si>
  <si>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- 60</t>
    </r>
  </si>
  <si>
    <r>
      <rPr>
        <sz val="10"/>
        <color theme="1"/>
        <rFont val="Times New Roman"/>
        <charset val="134"/>
      </rPr>
      <t>15736950</t>
    </r>
    <r>
      <rPr>
        <sz val="10"/>
        <color theme="1"/>
        <rFont val="宋体"/>
        <charset val="134"/>
      </rPr>
      <t xml:space="preserve">
</t>
    </r>
    <r>
      <rPr>
        <sz val="10"/>
        <color theme="1"/>
        <rFont val="Times New Roman"/>
        <charset val="134"/>
      </rPr>
      <t>15736949</t>
    </r>
    <r>
      <rPr>
        <sz val="10"/>
        <color theme="1"/>
        <rFont val="宋体"/>
        <charset val="134"/>
      </rPr>
      <t xml:space="preserve">
</t>
    </r>
    <r>
      <rPr>
        <sz val="10"/>
        <color theme="1"/>
        <rFont val="Times New Roman"/>
        <charset val="134"/>
      </rPr>
      <t>15736951</t>
    </r>
  </si>
  <si>
    <t>付软件著作权代理费</t>
  </si>
  <si>
    <t>软件著作权代理费</t>
  </si>
  <si>
    <t>出版/文献/信息传播/知识产权事务费小计</t>
  </si>
  <si>
    <t>十、劳务费</t>
  </si>
  <si>
    <t>劳务费小计</t>
  </si>
  <si>
    <t>十一、专家咨询费</t>
  </si>
  <si>
    <r>
      <rPr>
        <sz val="10"/>
        <rFont val="仿宋_GB2312"/>
        <charset val="134"/>
      </rPr>
      <t>付徐佳晨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月顾问费</t>
    </r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</si>
  <si>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 xml:space="preserve"> -45</t>
    </r>
  </si>
  <si>
    <r>
      <rPr>
        <sz val="10"/>
        <rFont val="仿宋_GB2312"/>
        <charset val="134"/>
      </rPr>
      <t>记</t>
    </r>
    <r>
      <rPr>
        <sz val="10"/>
        <rFont val="Times New Roman"/>
        <charset val="134"/>
      </rPr>
      <t>-79</t>
    </r>
  </si>
  <si>
    <t>专家咨询费小计</t>
  </si>
  <si>
    <t>十一、其他</t>
  </si>
  <si>
    <t>其他小计</t>
  </si>
  <si>
    <t>合 计</t>
  </si>
  <si>
    <t>填写要求：据实填写，申报内容、金额必须与申报书一致，此表填写完后请务必在进点审计前提交给事务所相关审计人员。</t>
  </si>
  <si>
    <t>项目人员清单</t>
  </si>
  <si>
    <t>姓名</t>
  </si>
  <si>
    <t>部门</t>
  </si>
  <si>
    <t>职位</t>
  </si>
  <si>
    <t>社保号</t>
  </si>
  <si>
    <t>专业</t>
  </si>
  <si>
    <t>学历</t>
  </si>
  <si>
    <t>职称</t>
  </si>
  <si>
    <t>入职时间</t>
  </si>
  <si>
    <t>离职时间</t>
  </si>
  <si>
    <t>参与项目期间</t>
  </si>
  <si>
    <t>备注</t>
  </si>
  <si>
    <t>杨柳飞</t>
  </si>
  <si>
    <t>总经理</t>
  </si>
  <si>
    <t>600578336</t>
  </si>
  <si>
    <t>人力资源</t>
  </si>
  <si>
    <t>研究生</t>
  </si>
  <si>
    <t>2011.05.01</t>
  </si>
  <si>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个月</t>
    </r>
  </si>
  <si>
    <t>邓亮</t>
  </si>
  <si>
    <t>运作部副总</t>
  </si>
  <si>
    <t>608498069</t>
  </si>
  <si>
    <t>邮电</t>
  </si>
  <si>
    <t>本科</t>
  </si>
  <si>
    <t>副总</t>
  </si>
  <si>
    <t>林务滋</t>
  </si>
  <si>
    <t>644722233</t>
  </si>
  <si>
    <t>涉外经济管理</t>
  </si>
  <si>
    <t>2016.09.12</t>
  </si>
  <si>
    <t>刘桃枝</t>
  </si>
  <si>
    <t>财务部</t>
  </si>
  <si>
    <t>财务总监</t>
  </si>
  <si>
    <t>606937396</t>
  </si>
  <si>
    <t>会计学</t>
  </si>
  <si>
    <t>2019.01.24</t>
  </si>
  <si>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个月</t>
    </r>
  </si>
  <si>
    <t>叶远庭</t>
  </si>
  <si>
    <t>仓储部副经理</t>
  </si>
  <si>
    <t>629466875</t>
  </si>
  <si>
    <t>计算机应用</t>
  </si>
  <si>
    <t>大专</t>
  </si>
  <si>
    <t>副经理</t>
  </si>
  <si>
    <t>2011.07.01</t>
  </si>
  <si>
    <t>万志诚</t>
  </si>
  <si>
    <t>市场部经理</t>
  </si>
  <si>
    <t>634765913</t>
  </si>
  <si>
    <t>计算机与技术</t>
  </si>
  <si>
    <t>经理</t>
  </si>
  <si>
    <t>2013.03.12</t>
  </si>
  <si>
    <t>杨猛</t>
  </si>
  <si>
    <t>运作部经 理</t>
  </si>
  <si>
    <t>615867270</t>
  </si>
  <si>
    <t>报关与国际贸易</t>
  </si>
  <si>
    <t>经 理</t>
  </si>
  <si>
    <t>2014.04.21</t>
  </si>
  <si>
    <t>2019.03.08</t>
  </si>
  <si>
    <r>
      <rPr>
        <sz val="10"/>
        <color theme="1"/>
        <rFont val="Times New Roman"/>
        <charset val="134"/>
      </rPr>
      <t>27</t>
    </r>
    <r>
      <rPr>
        <sz val="10"/>
        <color theme="1"/>
        <rFont val="宋体"/>
        <charset val="134"/>
      </rPr>
      <t>个月</t>
    </r>
  </si>
  <si>
    <t>钟小珍</t>
  </si>
  <si>
    <t>审单专员</t>
  </si>
  <si>
    <t>613836233</t>
  </si>
  <si>
    <t>建材与工业化工</t>
  </si>
  <si>
    <t>报关员</t>
  </si>
  <si>
    <t>2014.09.09</t>
  </si>
  <si>
    <r>
      <rPr>
        <sz val="10"/>
        <rFont val="仿宋_GB2312"/>
        <charset val="134"/>
      </rPr>
      <t>范</t>
    </r>
    <r>
      <rPr>
        <sz val="10"/>
        <rFont val="宋体"/>
        <charset val="134"/>
      </rPr>
      <t>洺</t>
    </r>
    <r>
      <rPr>
        <sz val="10"/>
        <rFont val="仿宋_GB2312"/>
        <charset val="134"/>
      </rPr>
      <t>诚</t>
    </r>
  </si>
  <si>
    <t>市场部副经理</t>
  </si>
  <si>
    <t>630383494</t>
  </si>
  <si>
    <t>2015.08.01</t>
  </si>
  <si>
    <t>黎伟坤</t>
  </si>
  <si>
    <t>网管理工程师</t>
  </si>
  <si>
    <t>632066388</t>
  </si>
  <si>
    <t>计算机</t>
  </si>
  <si>
    <t>工程师</t>
  </si>
  <si>
    <t>2016.03.07</t>
  </si>
  <si>
    <t>龚雅薇</t>
  </si>
  <si>
    <t>财务部经理助理</t>
  </si>
  <si>
    <t>640325999</t>
  </si>
  <si>
    <t>经理助理</t>
  </si>
  <si>
    <t>2015.03.09</t>
  </si>
  <si>
    <t>2019.03.13</t>
  </si>
  <si>
    <t>周仙连</t>
  </si>
  <si>
    <t>跟单专员</t>
  </si>
  <si>
    <t>615201893</t>
  </si>
  <si>
    <t>电子</t>
  </si>
  <si>
    <t>中专</t>
  </si>
  <si>
    <t>2015.03.20</t>
  </si>
  <si>
    <t>肖卫平</t>
  </si>
  <si>
    <t>技术总监</t>
  </si>
  <si>
    <t>643472676</t>
  </si>
  <si>
    <t>计算机科学与技术</t>
  </si>
  <si>
    <t>2017.03.26</t>
  </si>
  <si>
    <t>何丽</t>
  </si>
  <si>
    <t>客服部经理</t>
  </si>
  <si>
    <t>621385020</t>
  </si>
  <si>
    <t>对外贸易</t>
  </si>
  <si>
    <t>2016.01.04</t>
  </si>
  <si>
    <t>程顺</t>
  </si>
  <si>
    <t>网络推广部经理</t>
  </si>
  <si>
    <t>628877153</t>
  </si>
  <si>
    <t>2016.09.19</t>
  </si>
  <si>
    <t>2018.10.31</t>
  </si>
  <si>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个月</t>
    </r>
  </si>
  <si>
    <t>张强</t>
  </si>
  <si>
    <t>软件工程师</t>
  </si>
  <si>
    <t>2017.08.07</t>
  </si>
  <si>
    <t>2018.07.05</t>
  </si>
  <si>
    <t>张亮良</t>
  </si>
  <si>
    <t>网络推广SEO专员</t>
  </si>
  <si>
    <t>641618804</t>
  </si>
  <si>
    <t>汽车与维修</t>
  </si>
  <si>
    <t>SEO专员</t>
  </si>
  <si>
    <t>2015.07.01</t>
  </si>
  <si>
    <t>2019.08.30</t>
  </si>
  <si>
    <t>刘锦财</t>
  </si>
  <si>
    <t>网络推广专员</t>
  </si>
  <si>
    <t>646216730</t>
  </si>
  <si>
    <t>工商管理</t>
  </si>
  <si>
    <t>2016.12.26</t>
  </si>
  <si>
    <t>黄艳萍</t>
  </si>
  <si>
    <t>信息技术部</t>
  </si>
  <si>
    <t>648779107</t>
  </si>
  <si>
    <t>2018.03.15</t>
  </si>
  <si>
    <t>陈桥秀</t>
  </si>
  <si>
    <t>3352517</t>
  </si>
  <si>
    <t>2012.02.16</t>
  </si>
  <si>
    <t>唐伟</t>
  </si>
  <si>
    <t>仓储部副主管</t>
  </si>
  <si>
    <t>621170836</t>
  </si>
  <si>
    <t>副主管</t>
  </si>
  <si>
    <t>2014.03.24</t>
  </si>
  <si>
    <t>郭平</t>
  </si>
  <si>
    <t>运作部副主管</t>
  </si>
  <si>
    <t>637534691</t>
  </si>
  <si>
    <t>2014.03.03</t>
  </si>
  <si>
    <t>张洋</t>
  </si>
  <si>
    <t>业务部</t>
  </si>
  <si>
    <t>业务部专员</t>
  </si>
  <si>
    <t>650547236</t>
  </si>
  <si>
    <t>工程机械与应用</t>
  </si>
  <si>
    <t>业务员</t>
  </si>
  <si>
    <t>2018.09.04</t>
  </si>
  <si>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个月</t>
    </r>
  </si>
  <si>
    <t>熊逸君</t>
  </si>
  <si>
    <t>客服部</t>
  </si>
  <si>
    <t>客服专员</t>
  </si>
  <si>
    <t>638759707</t>
  </si>
  <si>
    <t>物流方向</t>
  </si>
  <si>
    <t>2017.07.18</t>
  </si>
  <si>
    <t>曾苑芬</t>
  </si>
  <si>
    <t>运作部副经理</t>
  </si>
  <si>
    <t>633376577</t>
  </si>
  <si>
    <t>2017.01.03</t>
  </si>
  <si>
    <t>杨梓薇</t>
  </si>
  <si>
    <t>646199600</t>
  </si>
  <si>
    <t>电子商务</t>
  </si>
  <si>
    <t>2016.09.01</t>
  </si>
  <si>
    <t>陈锦权</t>
  </si>
  <si>
    <t>运作部</t>
  </si>
  <si>
    <t>操作专员</t>
  </si>
  <si>
    <t>648779036</t>
  </si>
  <si>
    <t>2018.03.06</t>
  </si>
  <si>
    <r>
      <rPr>
        <sz val="10"/>
        <color theme="1"/>
        <rFont val="Times New Roman"/>
        <charset val="134"/>
      </rPr>
      <t>16</t>
    </r>
    <r>
      <rPr>
        <sz val="10"/>
        <color theme="1"/>
        <rFont val="宋体"/>
        <charset val="134"/>
      </rPr>
      <t>个月</t>
    </r>
  </si>
  <si>
    <t>贺仁</t>
  </si>
  <si>
    <t>业务专员</t>
  </si>
  <si>
    <t>639923117</t>
  </si>
  <si>
    <t>2014.12.09</t>
  </si>
  <si>
    <t>注：黄色空白表格请行政部完善，财务无数据。</t>
  </si>
  <si>
    <t>项目人员支出明细表</t>
  </si>
  <si>
    <t>单位：元</t>
  </si>
  <si>
    <t>年度：2017</t>
  </si>
  <si>
    <t>2017年合计</t>
  </si>
  <si>
    <t>年度：2018</t>
  </si>
  <si>
    <t>2018年合计</t>
  </si>
  <si>
    <t>年度：2019</t>
  </si>
  <si>
    <t>2019合计</t>
  </si>
  <si>
    <t>1月份</t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</si>
  <si>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</si>
  <si>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</si>
  <si>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</si>
  <si>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</si>
  <si>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</si>
  <si>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</si>
  <si>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</si>
  <si>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</si>
  <si>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</si>
  <si>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</si>
  <si>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</si>
  <si>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范洺诚</t>
  </si>
  <si>
    <t>小   计</t>
  </si>
  <si>
    <t>填表说明：若贵公司申报2017年1月至6月人员费用，则只需填写2017年1月至6月人员费用（工资、社保、公积金）</t>
  </si>
  <si>
    <t>研发人员应发工资明细表</t>
  </si>
  <si>
    <t>备注：项目人员应发工资明细表、社保明细表、住房公积金明细表的人员顺序保持一致</t>
  </si>
  <si>
    <t>研发人员社保（单位承担部分）明细表</t>
  </si>
  <si>
    <t>研发人员住房公积金（单位承担部分）明细表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</si>
</sst>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76" formatCode="yyyy/mm/dd"/>
    <numFmt numFmtId="44" formatCode="_ &quot;￥&quot;* #,##0.00_ ;_ &quot;￥&quot;* \-#,##0.00_ ;_ &quot;￥&quot;* &quot;-&quot;??_ ;_ @_ "/>
    <numFmt numFmtId="177" formatCode="0.00_ "/>
    <numFmt numFmtId="42" formatCode="_ &quot;￥&quot;* #,##0_ ;_ &quot;￥&quot;* \-#,##0_ ;_ &quot;￥&quot;* &quot;-&quot;_ ;_ @_ "/>
    <numFmt numFmtId="178" formatCode="#,##0.00_ "/>
    <numFmt numFmtId="179" formatCode="0.0_ "/>
    <numFmt numFmtId="180" formatCode="yyyy/m/d;@"/>
    <numFmt numFmtId="41" formatCode="_ * #,##0_ ;_ * \-#,##0_ ;_ * &quot;-&quot;_ ;_ @_ "/>
    <numFmt numFmtId="181" formatCode="#,##0.00_);[Red]\(#,##0.00\)"/>
  </numFmts>
  <fonts count="50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name val="仿宋_GB2312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9"/>
      <name val="宋体"/>
      <charset val="134"/>
    </font>
    <font>
      <sz val="9"/>
      <name val="Arial"/>
      <charset val="134"/>
    </font>
    <font>
      <b/>
      <sz val="10"/>
      <color theme="1"/>
      <name val="宋体"/>
      <charset val="134"/>
      <scheme val="minor"/>
    </font>
    <font>
      <sz val="9"/>
      <color theme="1"/>
      <name val="仿宋_GB2312"/>
      <charset val="134"/>
    </font>
    <font>
      <b/>
      <sz val="10"/>
      <color theme="1"/>
      <name val="Times New Roman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sz val="10"/>
      <name val="Times New Roman"/>
      <charset val="0"/>
    </font>
    <font>
      <sz val="10"/>
      <name val="MS Sans Serif"/>
      <charset val="134"/>
    </font>
    <font>
      <b/>
      <sz val="10"/>
      <name val="Times New Roman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4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0"/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47" fillId="24" borderId="13" applyNumberFormat="0" applyAlignment="0" applyProtection="0">
      <alignment vertical="center"/>
    </xf>
    <xf numFmtId="0" fontId="40" fillId="18" borderId="15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5" fillId="0" borderId="0"/>
    <xf numFmtId="0" fontId="23" fillId="0" borderId="0"/>
    <xf numFmtId="0" fontId="23" fillId="0" borderId="0"/>
  </cellStyleXfs>
  <cellXfs count="243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/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178" fontId="6" fillId="0" borderId="2" xfId="8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178" fontId="6" fillId="0" borderId="2" xfId="8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43" fontId="6" fillId="0" borderId="2" xfId="8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6" fillId="0" borderId="2" xfId="8" applyFont="1" applyFill="1" applyBorder="1" applyAlignment="1">
      <alignment horizontal="center" vertical="center" wrapText="1"/>
    </xf>
    <xf numFmtId="43" fontId="8" fillId="0" borderId="2" xfId="8" applyFont="1" applyFill="1" applyBorder="1" applyAlignment="1">
      <alignment horizontal="center" vertical="center" wrapText="1"/>
    </xf>
    <xf numFmtId="43" fontId="6" fillId="0" borderId="2" xfId="8" applyFont="1" applyFill="1" applyBorder="1" applyAlignment="1">
      <alignment horizontal="center" vertical="center"/>
    </xf>
    <xf numFmtId="43" fontId="8" fillId="0" borderId="2" xfId="8" applyFont="1" applyFill="1" applyBorder="1" applyAlignment="1">
      <alignment horizontal="center" vertical="center" wrapText="1"/>
    </xf>
    <xf numFmtId="43" fontId="6" fillId="0" borderId="2" xfId="8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right" vertical="center" wrapText="1"/>
    </xf>
    <xf numFmtId="177" fontId="8" fillId="0" borderId="2" xfId="0" applyNumberFormat="1" applyFont="1" applyFill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8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178" fontId="0" fillId="0" borderId="0" xfId="0" applyNumberFormat="1" applyFill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43" fontId="6" fillId="0" borderId="0" xfId="8" applyFont="1" applyFill="1" applyAlignment="1">
      <alignment horizontal="center" vertical="center" wrapText="1"/>
    </xf>
    <xf numFmtId="0" fontId="0" fillId="0" borderId="6" xfId="0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5" xfId="0" applyNumberFormat="1" applyFont="1" applyFill="1" applyBorder="1" applyAlignment="1">
      <alignment horizontal="right" vertical="center"/>
    </xf>
    <xf numFmtId="178" fontId="8" fillId="0" borderId="2" xfId="0" applyNumberFormat="1" applyFont="1" applyFill="1" applyBorder="1" applyAlignment="1">
      <alignment horizontal="right" vertical="center" wrapText="1"/>
    </xf>
    <xf numFmtId="178" fontId="8" fillId="0" borderId="2" xfId="0" applyNumberFormat="1" applyFont="1" applyFill="1" applyBorder="1" applyAlignment="1">
      <alignment horizontal="right" vertical="center" wrapText="1"/>
    </xf>
    <xf numFmtId="178" fontId="6" fillId="0" borderId="2" xfId="8" applyNumberFormat="1" applyFont="1" applyFill="1" applyBorder="1" applyAlignment="1">
      <alignment horizontal="right" vertical="center" wrapText="1"/>
    </xf>
    <xf numFmtId="43" fontId="6" fillId="0" borderId="2" xfId="8" applyFont="1" applyFill="1" applyBorder="1" applyAlignment="1">
      <alignment horizontal="right" vertical="center" wrapText="1"/>
    </xf>
    <xf numFmtId="43" fontId="8" fillId="0" borderId="0" xfId="8" applyFont="1" applyFill="1" applyAlignment="1">
      <alignment horizontal="center" vertical="center" wrapText="1"/>
    </xf>
    <xf numFmtId="43" fontId="6" fillId="0" borderId="0" xfId="8" applyFont="1" applyFill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vertical="center"/>
    </xf>
    <xf numFmtId="178" fontId="5" fillId="0" borderId="4" xfId="0" applyNumberFormat="1" applyFont="1" applyFill="1" applyBorder="1" applyAlignment="1">
      <alignment horizontal="center" vertical="center"/>
    </xf>
    <xf numFmtId="178" fontId="5" fillId="0" borderId="5" xfId="0" applyNumberFormat="1" applyFont="1" applyFill="1" applyBorder="1" applyAlignment="1">
      <alignment horizontal="center" vertical="center"/>
    </xf>
    <xf numFmtId="178" fontId="0" fillId="0" borderId="0" xfId="0" applyNumberFormat="1" applyFill="1"/>
    <xf numFmtId="178" fontId="0" fillId="0" borderId="0" xfId="0" applyNumberFormat="1" applyFill="1" applyAlignment="1">
      <alignment horizontal="right"/>
    </xf>
    <xf numFmtId="178" fontId="2" fillId="0" borderId="0" xfId="0" applyNumberFormat="1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178" fontId="0" fillId="0" borderId="0" xfId="0" applyNumberFormat="1" applyFill="1"/>
    <xf numFmtId="178" fontId="5" fillId="0" borderId="4" xfId="0" applyNumberFormat="1" applyFont="1" applyFill="1" applyBorder="1" applyAlignment="1">
      <alignment horizontal="right" vertical="center" wrapText="1"/>
    </xf>
    <xf numFmtId="178" fontId="5" fillId="0" borderId="5" xfId="0" applyNumberFormat="1" applyFont="1" applyFill="1" applyBorder="1" applyAlignment="1">
      <alignment horizontal="right" vertical="center" wrapText="1"/>
    </xf>
    <xf numFmtId="178" fontId="0" fillId="0" borderId="0" xfId="0" applyNumberFormat="1" applyFill="1" applyAlignment="1">
      <alignment horizontal="right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180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9" fontId="12" fillId="0" borderId="2" xfId="0" applyNumberFormat="1" applyFont="1" applyFill="1" applyBorder="1" applyAlignment="1">
      <alignment horizontal="center" vertical="center"/>
    </xf>
    <xf numFmtId="180" fontId="12" fillId="0" borderId="4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left" vertical="center"/>
    </xf>
    <xf numFmtId="43" fontId="7" fillId="0" borderId="0" xfId="8" applyFont="1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left" vertical="center"/>
    </xf>
    <xf numFmtId="0" fontId="17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left"/>
    </xf>
    <xf numFmtId="43" fontId="7" fillId="0" borderId="0" xfId="8" applyFont="1" applyFill="1" applyAlignment="1"/>
    <xf numFmtId="0" fontId="2" fillId="0" borderId="1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1" fillId="0" borderId="2" xfId="11" applyNumberFormat="1" applyFont="1" applyFill="1" applyBorder="1" applyAlignment="1">
      <alignment vertical="center"/>
    </xf>
    <xf numFmtId="0" fontId="11" fillId="0" borderId="2" xfId="11" applyNumberFormat="1" applyFont="1" applyFill="1" applyBorder="1" applyAlignment="1">
      <alignment horizontal="left" vertical="center"/>
    </xf>
    <xf numFmtId="0" fontId="11" fillId="0" borderId="7" xfId="11" applyNumberFormat="1" applyFont="1" applyFill="1" applyBorder="1" applyAlignment="1">
      <alignment vertical="center"/>
    </xf>
    <xf numFmtId="0" fontId="11" fillId="0" borderId="2" xfId="11" applyNumberFormat="1" applyFont="1" applyFill="1" applyBorder="1" applyAlignment="1">
      <alignment horizontal="right" vertical="center"/>
    </xf>
    <xf numFmtId="0" fontId="12" fillId="0" borderId="2" xfId="11" applyNumberFormat="1" applyFont="1" applyFill="1" applyBorder="1" applyAlignment="1">
      <alignment horizontal="center" vertical="center"/>
    </xf>
    <xf numFmtId="14" fontId="12" fillId="0" borderId="2" xfId="11" applyNumberFormat="1" applyFont="1" applyFill="1" applyBorder="1" applyAlignment="1">
      <alignment horizontal="left" vertical="center" wrapText="1"/>
    </xf>
    <xf numFmtId="0" fontId="12" fillId="0" borderId="2" xfId="52" applyFont="1" applyFill="1" applyBorder="1" applyAlignment="1">
      <alignment horizontal="center" vertical="center"/>
    </xf>
    <xf numFmtId="43" fontId="12" fillId="0" borderId="2" xfId="8" applyNumberFormat="1" applyFont="1" applyFill="1" applyBorder="1" applyAlignment="1">
      <alignment horizontal="center" vertical="center" wrapText="1"/>
    </xf>
    <xf numFmtId="0" fontId="12" fillId="0" borderId="2" xfId="51" applyFont="1" applyFill="1" applyBorder="1" applyAlignment="1">
      <alignment horizontal="center" vertical="center" wrapText="1"/>
    </xf>
    <xf numFmtId="43" fontId="12" fillId="0" borderId="2" xfId="8" applyNumberFormat="1" applyFont="1" applyFill="1" applyBorder="1" applyAlignment="1">
      <alignment horizontal="center" vertical="center"/>
    </xf>
    <xf numFmtId="43" fontId="10" fillId="0" borderId="2" xfId="8" applyNumberFormat="1" applyFont="1" applyFill="1" applyBorder="1" applyAlignment="1">
      <alignment horizontal="center" vertical="center"/>
    </xf>
    <xf numFmtId="43" fontId="10" fillId="0" borderId="2" xfId="8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180" fontId="11" fillId="0" borderId="8" xfId="50" applyNumberFormat="1" applyFont="1" applyFill="1" applyBorder="1" applyAlignment="1">
      <alignment horizontal="center" vertical="center" wrapText="1"/>
    </xf>
    <xf numFmtId="180" fontId="11" fillId="0" borderId="9" xfId="50" applyNumberFormat="1" applyFont="1" applyFill="1" applyBorder="1" applyAlignment="1">
      <alignment horizontal="center" vertical="center" wrapText="1"/>
    </xf>
    <xf numFmtId="180" fontId="11" fillId="0" borderId="7" xfId="50" applyNumberFormat="1" applyFont="1" applyFill="1" applyBorder="1" applyAlignment="1">
      <alignment horizontal="center" vertical="center" wrapText="1"/>
    </xf>
    <xf numFmtId="180" fontId="11" fillId="0" borderId="2" xfId="5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3" fontId="10" fillId="0" borderId="2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43" fontId="18" fillId="0" borderId="2" xfId="0" applyNumberFormat="1" applyFont="1" applyFill="1" applyBorder="1" applyAlignment="1">
      <alignment horizontal="right" vertical="center" wrapText="1"/>
    </xf>
    <xf numFmtId="14" fontId="11" fillId="0" borderId="2" xfId="11" applyNumberFormat="1" applyFont="1" applyFill="1" applyBorder="1" applyAlignment="1">
      <alignment horizontal="left" vertical="center"/>
    </xf>
    <xf numFmtId="0" fontId="19" fillId="0" borderId="2" xfId="11" applyNumberFormat="1" applyFont="1" applyFill="1" applyBorder="1" applyAlignment="1">
      <alignment horizontal="center" vertical="center"/>
    </xf>
    <xf numFmtId="43" fontId="2" fillId="0" borderId="2" xfId="8" applyNumberFormat="1" applyFont="1" applyFill="1" applyBorder="1" applyAlignment="1">
      <alignment horizontal="center" vertical="center" wrapText="1"/>
    </xf>
    <xf numFmtId="0" fontId="11" fillId="0" borderId="2" xfId="51" applyFont="1" applyFill="1" applyBorder="1" applyAlignment="1">
      <alignment horizontal="center" vertical="center" wrapText="1"/>
    </xf>
    <xf numFmtId="43" fontId="12" fillId="0" borderId="2" xfId="11" applyNumberFormat="1" applyFont="1" applyFill="1" applyBorder="1" applyAlignment="1">
      <alignment horizontal="right" vertical="center" wrapText="1"/>
    </xf>
    <xf numFmtId="43" fontId="11" fillId="0" borderId="2" xfId="8" applyNumberFormat="1" applyFont="1" applyFill="1" applyBorder="1" applyAlignment="1">
      <alignment horizontal="center" vertical="center" wrapText="1"/>
    </xf>
    <xf numFmtId="43" fontId="20" fillId="0" borderId="2" xfId="0" applyNumberFormat="1" applyFont="1" applyFill="1" applyBorder="1" applyAlignment="1">
      <alignment horizontal="right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43" fontId="12" fillId="0" borderId="2" xfId="0" applyNumberFormat="1" applyFont="1" applyFill="1" applyBorder="1" applyAlignment="1">
      <alignment horizontal="right" vertical="center" wrapText="1"/>
    </xf>
    <xf numFmtId="0" fontId="19" fillId="0" borderId="2" xfId="52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right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0" fontId="12" fillId="0" borderId="2" xfId="11" applyNumberFormat="1" applyFont="1" applyFill="1" applyBorder="1" applyAlignment="1">
      <alignment horizontal="center" vertical="center"/>
    </xf>
    <xf numFmtId="14" fontId="12" fillId="0" borderId="2" xfId="11" applyNumberFormat="1" applyFont="1" applyFill="1" applyBorder="1" applyAlignment="1">
      <alignment horizontal="left" vertical="center"/>
    </xf>
    <xf numFmtId="43" fontId="10" fillId="0" borderId="2" xfId="8" applyNumberFormat="1" applyFont="1" applyFill="1" applyBorder="1" applyAlignment="1">
      <alignment horizontal="right" vertical="center"/>
    </xf>
    <xf numFmtId="0" fontId="11" fillId="0" borderId="2" xfId="51" applyFont="1" applyFill="1" applyBorder="1" applyAlignment="1">
      <alignment horizontal="left" vertical="center" wrapText="1"/>
    </xf>
    <xf numFmtId="0" fontId="11" fillId="0" borderId="2" xfId="51" applyFont="1" applyFill="1" applyBorder="1" applyAlignment="1">
      <alignment horizontal="center" vertical="center" wrapText="1"/>
    </xf>
    <xf numFmtId="0" fontId="12" fillId="0" borderId="2" xfId="11" applyNumberFormat="1" applyFont="1" applyFill="1" applyBorder="1" applyAlignment="1">
      <alignment horizontal="right" vertical="center" wrapText="1"/>
    </xf>
    <xf numFmtId="43" fontId="12" fillId="0" borderId="2" xfId="11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right" vertical="center"/>
    </xf>
    <xf numFmtId="43" fontId="10" fillId="0" borderId="2" xfId="0" applyNumberFormat="1" applyFont="1" applyFill="1" applyBorder="1" applyAlignment="1">
      <alignment horizontal="right" vertical="center"/>
    </xf>
    <xf numFmtId="43" fontId="12" fillId="0" borderId="2" xfId="11" applyNumberFormat="1" applyFont="1" applyFill="1" applyBorder="1" applyAlignment="1">
      <alignment horizontal="right" vertical="center"/>
    </xf>
    <xf numFmtId="0" fontId="21" fillId="0" borderId="2" xfId="0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vertical="center" wrapText="1"/>
    </xf>
    <xf numFmtId="14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22" fillId="0" borderId="2" xfId="0" applyNumberFormat="1" applyFont="1" applyFill="1" applyBorder="1" applyAlignment="1">
      <alignment horizontal="center" vertical="center"/>
    </xf>
    <xf numFmtId="43" fontId="10" fillId="0" borderId="2" xfId="0" applyNumberFormat="1" applyFont="1" applyFill="1" applyBorder="1" applyAlignment="1">
      <alignment vertical="center"/>
    </xf>
    <xf numFmtId="43" fontId="10" fillId="0" borderId="2" xfId="0" applyNumberFormat="1" applyFont="1" applyFill="1" applyBorder="1" applyAlignment="1">
      <alignment vertical="center"/>
    </xf>
    <xf numFmtId="14" fontId="11" fillId="0" borderId="2" xfId="11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left" vertical="center"/>
    </xf>
    <xf numFmtId="0" fontId="12" fillId="0" borderId="2" xfId="52" applyFont="1" applyFill="1" applyBorder="1" applyAlignment="1">
      <alignment horizontal="center" vertical="center"/>
    </xf>
    <xf numFmtId="43" fontId="12" fillId="0" borderId="2" xfId="8" applyNumberFormat="1" applyFont="1" applyFill="1" applyBorder="1" applyAlignment="1">
      <alignment horizontal="right" vertical="center" wrapText="1"/>
    </xf>
    <xf numFmtId="0" fontId="20" fillId="0" borderId="2" xfId="0" applyFont="1" applyFill="1" applyBorder="1" applyAlignment="1">
      <alignment horizontal="right" vertical="center" wrapText="1"/>
    </xf>
    <xf numFmtId="43" fontId="20" fillId="0" borderId="2" xfId="0" applyNumberFormat="1" applyFont="1" applyFill="1" applyBorder="1" applyAlignment="1">
      <alignment horizontal="right" vertical="center" wrapText="1"/>
    </xf>
    <xf numFmtId="43" fontId="12" fillId="0" borderId="2" xfId="0" applyNumberFormat="1" applyFont="1" applyFill="1" applyBorder="1" applyAlignment="1">
      <alignment horizontal="right" vertical="center"/>
    </xf>
    <xf numFmtId="14" fontId="19" fillId="0" borderId="2" xfId="11" applyNumberFormat="1" applyFont="1" applyFill="1" applyBorder="1" applyAlignment="1">
      <alignment horizontal="left" vertical="center"/>
    </xf>
    <xf numFmtId="178" fontId="12" fillId="0" borderId="2" xfId="11" applyNumberFormat="1" applyFont="1" applyFill="1" applyBorder="1" applyAlignment="1">
      <alignment horizontal="right" vertical="center" wrapText="1"/>
    </xf>
    <xf numFmtId="14" fontId="12" fillId="0" borderId="2" xfId="11" applyNumberFormat="1" applyFont="1" applyFill="1" applyBorder="1" applyAlignment="1">
      <alignment horizontal="left" vertical="center"/>
    </xf>
    <xf numFmtId="43" fontId="10" fillId="0" borderId="2" xfId="8" applyNumberFormat="1" applyFont="1" applyFill="1" applyBorder="1" applyAlignment="1">
      <alignment horizontal="right" vertical="center"/>
    </xf>
    <xf numFmtId="0" fontId="11" fillId="0" borderId="2" xfId="51" applyFont="1" applyFill="1" applyBorder="1" applyAlignment="1">
      <alignment horizontal="left" vertical="center" wrapText="1"/>
    </xf>
    <xf numFmtId="43" fontId="12" fillId="0" borderId="2" xfId="11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43" fontId="2" fillId="0" borderId="0" xfId="8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14" fontId="23" fillId="0" borderId="2" xfId="0" applyNumberFormat="1" applyFont="1" applyFill="1" applyBorder="1" applyAlignment="1">
      <alignment vertical="center"/>
    </xf>
    <xf numFmtId="14" fontId="11" fillId="0" borderId="2" xfId="0" applyNumberFormat="1" applyFont="1" applyFill="1" applyBorder="1" applyAlignment="1">
      <alignment horizontal="center" vertical="center"/>
    </xf>
    <xf numFmtId="43" fontId="24" fillId="0" borderId="2" xfId="11" applyNumberFormat="1" applyFont="1" applyFill="1" applyBorder="1" applyAlignment="1">
      <alignment horizontal="right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43" fontId="18" fillId="0" borderId="2" xfId="0" applyNumberFormat="1" applyFont="1" applyFill="1" applyBorder="1" applyAlignment="1">
      <alignment vertical="center" wrapText="1"/>
    </xf>
    <xf numFmtId="43" fontId="24" fillId="0" borderId="2" xfId="1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10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181" fontId="25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178" fontId="0" fillId="0" borderId="2" xfId="0" applyNumberFormat="1" applyFill="1" applyBorder="1" applyAlignment="1">
      <alignment vertical="center"/>
    </xf>
    <xf numFmtId="0" fontId="2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34" xfId="51"/>
    <cellStyle name="常规 36" xfId="52"/>
  </cellStyles>
  <dxfs count="2">
    <dxf>
      <font>
        <color indexed="10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016;&#26691;&#26525;\&#19978;&#25253;&#25919;&#24220;&#25991;&#20214;\&#36328;&#22659;&#30005;&#21830;&#34917;&#36148;&#39033;&#30446;\&#36328;&#22659;&#30005;&#21830;-&#36164;&#26009;&#28165;&#21333;\&#20154;&#21592;&#36153;&#29992;2017-2019&#24180;2020.2.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费用"/>
      <sheetName val="2018年费用"/>
      <sheetName val="2017年费用"/>
      <sheetName val="研发人员费用"/>
    </sheetNames>
    <sheetDataSet>
      <sheetData sheetId="0" refreshError="1"/>
      <sheetData sheetId="1" refreshError="1"/>
      <sheetData sheetId="2" refreshError="1">
        <row r="2">
          <cell r="B2" t="str">
            <v>姓名</v>
          </cell>
          <cell r="C2" t="str">
            <v>公司</v>
          </cell>
          <cell r="D2" t="str">
            <v>部门</v>
          </cell>
        </row>
        <row r="4">
          <cell r="B4" t="str">
            <v>杨柳飞</v>
          </cell>
          <cell r="C4" t="str">
            <v>东泰物流</v>
          </cell>
          <cell r="D4" t="str">
            <v>总经办</v>
          </cell>
        </row>
        <row r="5">
          <cell r="B5" t="str">
            <v>邓亮</v>
          </cell>
          <cell r="C5" t="str">
            <v>东泰物流</v>
          </cell>
          <cell r="D5" t="str">
            <v>总经办</v>
          </cell>
        </row>
        <row r="6">
          <cell r="B6" t="str">
            <v>余华荣</v>
          </cell>
          <cell r="C6" t="str">
            <v>东泰物流</v>
          </cell>
          <cell r="D6" t="str">
            <v>财务部</v>
          </cell>
        </row>
        <row r="7">
          <cell r="B7" t="str">
            <v>叶远庭</v>
          </cell>
          <cell r="C7" t="str">
            <v>东泰物流</v>
          </cell>
          <cell r="D7" t="str">
            <v>仓储部</v>
          </cell>
        </row>
        <row r="8">
          <cell r="B8" t="str">
            <v>张彬演</v>
          </cell>
          <cell r="C8" t="str">
            <v>东泰物流</v>
          </cell>
          <cell r="D8" t="str">
            <v>运作部</v>
          </cell>
        </row>
        <row r="9">
          <cell r="B9" t="str">
            <v>陈桥秀</v>
          </cell>
          <cell r="C9" t="str">
            <v>东泰物流</v>
          </cell>
          <cell r="D9" t="str">
            <v>客服部</v>
          </cell>
        </row>
        <row r="10">
          <cell r="B10" t="str">
            <v>万志诚</v>
          </cell>
          <cell r="C10" t="str">
            <v>东泰物流</v>
          </cell>
          <cell r="D10" t="str">
            <v>运作部</v>
          </cell>
        </row>
        <row r="11">
          <cell r="B11" t="str">
            <v>杨金刚</v>
          </cell>
          <cell r="C11" t="str">
            <v>东泰物流</v>
          </cell>
          <cell r="D11" t="str">
            <v>运作部</v>
          </cell>
        </row>
        <row r="12">
          <cell r="B12" t="str">
            <v>吴晖锐</v>
          </cell>
          <cell r="C12" t="str">
            <v>东泰物流</v>
          </cell>
          <cell r="D12" t="str">
            <v>运作部</v>
          </cell>
        </row>
        <row r="13">
          <cell r="B13" t="str">
            <v>郭平</v>
          </cell>
          <cell r="C13" t="str">
            <v>东泰物流</v>
          </cell>
          <cell r="D13" t="str">
            <v>运作部</v>
          </cell>
        </row>
        <row r="14">
          <cell r="B14" t="str">
            <v>廖宝婷</v>
          </cell>
          <cell r="C14" t="str">
            <v>东泰物流</v>
          </cell>
          <cell r="D14" t="str">
            <v>客服部</v>
          </cell>
        </row>
        <row r="15">
          <cell r="B15" t="str">
            <v>袁晓琦</v>
          </cell>
          <cell r="C15" t="str">
            <v>东泰物流</v>
          </cell>
          <cell r="D15" t="str">
            <v>财务部</v>
          </cell>
        </row>
        <row r="16">
          <cell r="B16" t="str">
            <v>杨猛</v>
          </cell>
          <cell r="C16" t="str">
            <v>东泰物流</v>
          </cell>
          <cell r="D16" t="str">
            <v>运作部</v>
          </cell>
        </row>
        <row r="17">
          <cell r="B17" t="str">
            <v>唐伟</v>
          </cell>
          <cell r="C17" t="str">
            <v>东泰物流</v>
          </cell>
          <cell r="D17" t="str">
            <v>仓储部</v>
          </cell>
        </row>
        <row r="18">
          <cell r="B18" t="str">
            <v>赖丽梅</v>
          </cell>
          <cell r="C18" t="str">
            <v>东泰物流</v>
          </cell>
          <cell r="D18" t="str">
            <v>运作部</v>
          </cell>
        </row>
        <row r="19">
          <cell r="B19" t="str">
            <v>钟小珍</v>
          </cell>
          <cell r="C19" t="str">
            <v>东泰物流</v>
          </cell>
          <cell r="D19" t="str">
            <v>运作部</v>
          </cell>
        </row>
        <row r="20">
          <cell r="B20" t="str">
            <v>贺仁</v>
          </cell>
          <cell r="C20" t="str">
            <v>东泰物流</v>
          </cell>
          <cell r="D20" t="str">
            <v>运作部</v>
          </cell>
        </row>
        <row r="21">
          <cell r="B21" t="str">
            <v>周仙连</v>
          </cell>
          <cell r="C21" t="str">
            <v>东泰物流</v>
          </cell>
          <cell r="D21" t="str">
            <v>客服部</v>
          </cell>
        </row>
        <row r="22">
          <cell r="B22" t="str">
            <v>王秋兰</v>
          </cell>
          <cell r="C22" t="str">
            <v>东泰物流</v>
          </cell>
          <cell r="D22" t="str">
            <v>行政部</v>
          </cell>
        </row>
        <row r="23">
          <cell r="B23" t="str">
            <v>曾瑜</v>
          </cell>
          <cell r="C23" t="str">
            <v>东泰物流</v>
          </cell>
          <cell r="D23" t="str">
            <v>行政部</v>
          </cell>
        </row>
        <row r="24">
          <cell r="B24" t="str">
            <v>范洺诚</v>
          </cell>
          <cell r="C24" t="str">
            <v>东泰物流</v>
          </cell>
          <cell r="D24" t="str">
            <v>业务部</v>
          </cell>
        </row>
        <row r="25">
          <cell r="B25" t="str">
            <v>万志勇</v>
          </cell>
          <cell r="C25" t="str">
            <v>东泰物流</v>
          </cell>
          <cell r="D25" t="str">
            <v>业务部</v>
          </cell>
        </row>
        <row r="26">
          <cell r="B26" t="str">
            <v>杨启开</v>
          </cell>
          <cell r="C26" t="str">
            <v>东泰物流</v>
          </cell>
          <cell r="D26" t="str">
            <v>行政部</v>
          </cell>
        </row>
        <row r="27">
          <cell r="B27" t="str">
            <v>万长国</v>
          </cell>
          <cell r="C27" t="str">
            <v>东泰物流</v>
          </cell>
          <cell r="D27" t="str">
            <v>仓储部</v>
          </cell>
        </row>
        <row r="28">
          <cell r="B28" t="str">
            <v>黎伟坤</v>
          </cell>
          <cell r="C28" t="str">
            <v>东泰物流</v>
          </cell>
          <cell r="D28" t="str">
            <v>行政部</v>
          </cell>
        </row>
        <row r="29">
          <cell r="B29" t="str">
            <v>陆元礼</v>
          </cell>
          <cell r="C29" t="str">
            <v>东泰物流</v>
          </cell>
          <cell r="D29" t="str">
            <v>行政部</v>
          </cell>
        </row>
        <row r="30">
          <cell r="B30" t="str">
            <v>何丽琴</v>
          </cell>
          <cell r="C30" t="str">
            <v>东泰物流</v>
          </cell>
          <cell r="D30" t="str">
            <v>客服部</v>
          </cell>
        </row>
        <row r="31">
          <cell r="B31" t="str">
            <v>袁春燕</v>
          </cell>
          <cell r="C31" t="str">
            <v>东泰物流</v>
          </cell>
          <cell r="D31" t="str">
            <v>运作部</v>
          </cell>
        </row>
        <row r="32">
          <cell r="B32" t="str">
            <v>邹柳清</v>
          </cell>
          <cell r="C32" t="str">
            <v>东泰物流</v>
          </cell>
          <cell r="D32" t="str">
            <v>行政部</v>
          </cell>
        </row>
        <row r="33">
          <cell r="B33" t="str">
            <v>周小钰</v>
          </cell>
          <cell r="C33" t="str">
            <v>东泰物流</v>
          </cell>
          <cell r="D33" t="str">
            <v>财务部</v>
          </cell>
        </row>
        <row r="34">
          <cell r="B34" t="str">
            <v>杨梓薇</v>
          </cell>
          <cell r="C34" t="str">
            <v>东泰物流</v>
          </cell>
          <cell r="D34" t="str">
            <v>运作部</v>
          </cell>
        </row>
        <row r="35">
          <cell r="B35" t="str">
            <v>程顺</v>
          </cell>
          <cell r="C35" t="str">
            <v>东泰物流</v>
          </cell>
          <cell r="D35" t="str">
            <v>网络营销</v>
          </cell>
        </row>
        <row r="36">
          <cell r="B36" t="str">
            <v>谢平扬</v>
          </cell>
          <cell r="C36" t="str">
            <v>东泰物流</v>
          </cell>
          <cell r="D36" t="str">
            <v>网络营销</v>
          </cell>
        </row>
        <row r="37">
          <cell r="B37" t="str">
            <v>刘锦财</v>
          </cell>
          <cell r="C37" t="str">
            <v>东泰物流</v>
          </cell>
          <cell r="D37" t="str">
            <v>运作部</v>
          </cell>
        </row>
        <row r="38">
          <cell r="B38" t="str">
            <v>覃绍富</v>
          </cell>
          <cell r="C38" t="str">
            <v>东泰物流</v>
          </cell>
          <cell r="D38" t="str">
            <v>仓储部</v>
          </cell>
        </row>
        <row r="39">
          <cell r="B39" t="str">
            <v>龚雅薇</v>
          </cell>
          <cell r="C39" t="str">
            <v>东泰物流</v>
          </cell>
          <cell r="D39" t="str">
            <v>财务部</v>
          </cell>
        </row>
        <row r="40">
          <cell r="B40" t="str">
            <v>曾苑芬</v>
          </cell>
          <cell r="C40" t="str">
            <v>东泰物流</v>
          </cell>
          <cell r="D40" t="str">
            <v>运作部</v>
          </cell>
        </row>
        <row r="41">
          <cell r="B41" t="str">
            <v>钟旭虹</v>
          </cell>
          <cell r="C41" t="str">
            <v>东泰物流</v>
          </cell>
          <cell r="D41" t="str">
            <v>运作部</v>
          </cell>
        </row>
        <row r="42">
          <cell r="B42" t="str">
            <v>罗磊</v>
          </cell>
          <cell r="C42" t="str">
            <v>东泰物流</v>
          </cell>
        </row>
        <row r="43">
          <cell r="B43" t="str">
            <v>胡俊丰</v>
          </cell>
          <cell r="C43" t="str">
            <v>东泰物流</v>
          </cell>
        </row>
        <row r="44">
          <cell r="B44" t="str">
            <v>柯秋霞</v>
          </cell>
          <cell r="C44" t="str">
            <v>东泰物流</v>
          </cell>
          <cell r="D44" t="str">
            <v>财务部</v>
          </cell>
        </row>
        <row r="45">
          <cell r="B45" t="str">
            <v>肖卫平</v>
          </cell>
          <cell r="C45" t="str">
            <v>东泰物流</v>
          </cell>
          <cell r="D45" t="str">
            <v>信息技术部</v>
          </cell>
        </row>
        <row r="46">
          <cell r="B46" t="str">
            <v>蓝颖</v>
          </cell>
          <cell r="C46" t="str">
            <v>东泰物流</v>
          </cell>
        </row>
        <row r="47">
          <cell r="B47" t="str">
            <v>甘恺阳</v>
          </cell>
          <cell r="C47" t="str">
            <v>东泰物流</v>
          </cell>
        </row>
        <row r="48">
          <cell r="B48" t="str">
            <v>段兰英</v>
          </cell>
          <cell r="C48" t="str">
            <v>东泰物流</v>
          </cell>
          <cell r="D48" t="str">
            <v>运作部</v>
          </cell>
        </row>
        <row r="49">
          <cell r="B49" t="str">
            <v>赖晋扬</v>
          </cell>
          <cell r="C49" t="str">
            <v>东泰物流</v>
          </cell>
          <cell r="D49" t="str">
            <v>业务部</v>
          </cell>
        </row>
        <row r="50">
          <cell r="B50" t="str">
            <v>华晓艺</v>
          </cell>
          <cell r="C50" t="str">
            <v>东泰物流</v>
          </cell>
          <cell r="D50" t="str">
            <v>行政部</v>
          </cell>
        </row>
        <row r="51">
          <cell r="B51" t="str">
            <v>张强</v>
          </cell>
          <cell r="C51" t="str">
            <v>东泰物流</v>
          </cell>
          <cell r="D51" t="str">
            <v>信息技术部</v>
          </cell>
        </row>
        <row r="52">
          <cell r="B52" t="str">
            <v>孙银娇</v>
          </cell>
          <cell r="C52" t="str">
            <v>东泰物流</v>
          </cell>
          <cell r="D52" t="str">
            <v>运作部</v>
          </cell>
        </row>
        <row r="53">
          <cell r="B53" t="str">
            <v>万良发</v>
          </cell>
          <cell r="C53" t="str">
            <v>东泰物流</v>
          </cell>
          <cell r="D53" t="str">
            <v>行政部</v>
          </cell>
        </row>
        <row r="54">
          <cell r="B54" t="str">
            <v>杨建新</v>
          </cell>
          <cell r="C54" t="str">
            <v>东泰物流</v>
          </cell>
          <cell r="D54" t="str">
            <v>行政部</v>
          </cell>
        </row>
        <row r="55">
          <cell r="B55" t="str">
            <v>林国辉</v>
          </cell>
          <cell r="C55" t="str">
            <v>东泰物流</v>
          </cell>
          <cell r="D55" t="str">
            <v>国际货代部</v>
          </cell>
        </row>
        <row r="56">
          <cell r="B56" t="str">
            <v>何丽</v>
          </cell>
          <cell r="C56" t="str">
            <v>东泰物流</v>
          </cell>
          <cell r="D56" t="str">
            <v>客服部</v>
          </cell>
        </row>
        <row r="57">
          <cell r="B57" t="str">
            <v>黄羽文</v>
          </cell>
          <cell r="C57" t="str">
            <v>东泰物流</v>
          </cell>
          <cell r="D57" t="str">
            <v>行政部</v>
          </cell>
        </row>
        <row r="58">
          <cell r="B58" t="str">
            <v>钟一鸣</v>
          </cell>
          <cell r="C58" t="str">
            <v>东泰物流</v>
          </cell>
          <cell r="D58" t="str">
            <v>行政部</v>
          </cell>
        </row>
        <row r="59">
          <cell r="B59" t="str">
            <v>林务滋</v>
          </cell>
          <cell r="C59" t="str">
            <v>东泰物流</v>
          </cell>
          <cell r="D59" t="str">
            <v>总经办</v>
          </cell>
        </row>
        <row r="60">
          <cell r="B60" t="str">
            <v>吴宝璇</v>
          </cell>
          <cell r="C60" t="str">
            <v>东泰物流</v>
          </cell>
          <cell r="D60" t="str">
            <v>行政部</v>
          </cell>
        </row>
        <row r="61">
          <cell r="B61" t="str">
            <v>张亮良</v>
          </cell>
          <cell r="C61" t="str">
            <v>东泰物流</v>
          </cell>
          <cell r="D61" t="str">
            <v>网络部</v>
          </cell>
        </row>
        <row r="62">
          <cell r="B62" t="str">
            <v>刘艺雯</v>
          </cell>
          <cell r="C62" t="str">
            <v>东泰物流</v>
          </cell>
          <cell r="D62" t="str">
            <v>财务部</v>
          </cell>
        </row>
        <row r="63">
          <cell r="B63" t="str">
            <v>李勇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C23" sqref="C23"/>
    </sheetView>
  </sheetViews>
  <sheetFormatPr defaultColWidth="9" defaultRowHeight="14" outlineLevelCol="2"/>
  <cols>
    <col min="1" max="1" width="5.62727272727273" style="230" customWidth="1"/>
    <col min="2" max="2" width="34.8818181818182" style="230" customWidth="1"/>
    <col min="3" max="3" width="19" style="230" customWidth="1"/>
    <col min="4" max="16384" width="9" style="230"/>
  </cols>
  <sheetData>
    <row r="1" s="227" customFormat="1" ht="21" spans="1:3">
      <c r="A1" s="231" t="s">
        <v>0</v>
      </c>
      <c r="B1" s="232"/>
      <c r="C1" s="232"/>
    </row>
    <row r="2" s="228" customFormat="1" spans="1:3">
      <c r="A2" s="233" t="s">
        <v>1</v>
      </c>
      <c r="B2" s="233"/>
      <c r="C2" s="233" t="s">
        <v>2</v>
      </c>
    </row>
    <row r="3" s="228" customFormat="1" ht="15" spans="1:3">
      <c r="A3" s="234" t="s">
        <v>3</v>
      </c>
      <c r="B3" s="235" t="s">
        <v>4</v>
      </c>
      <c r="C3" s="236" t="s">
        <v>5</v>
      </c>
    </row>
    <row r="4" ht="21" customHeight="1" spans="1:3">
      <c r="A4" s="237">
        <v>1</v>
      </c>
      <c r="B4" s="238" t="s">
        <v>6</v>
      </c>
      <c r="C4" s="239">
        <v>528.31</v>
      </c>
    </row>
    <row r="5" ht="21" customHeight="1" spans="1:3">
      <c r="A5" s="237">
        <v>2</v>
      </c>
      <c r="B5" s="238" t="s">
        <v>7</v>
      </c>
      <c r="C5" s="239">
        <v>11.65</v>
      </c>
    </row>
    <row r="6" ht="21" customHeight="1" spans="1:3">
      <c r="A6" s="237">
        <v>3</v>
      </c>
      <c r="B6" s="238" t="s">
        <v>8</v>
      </c>
      <c r="C6" s="239"/>
    </row>
    <row r="7" ht="21" customHeight="1" spans="1:3">
      <c r="A7" s="237">
        <v>4</v>
      </c>
      <c r="B7" s="238" t="s">
        <v>9</v>
      </c>
      <c r="C7" s="239">
        <v>14.73</v>
      </c>
    </row>
    <row r="8" ht="21" customHeight="1" spans="1:3">
      <c r="A8" s="237">
        <v>5</v>
      </c>
      <c r="B8" s="238" t="s">
        <v>10</v>
      </c>
      <c r="C8" s="239"/>
    </row>
    <row r="9" ht="21" customHeight="1" spans="1:3">
      <c r="A9" s="237">
        <v>6</v>
      </c>
      <c r="B9" s="238" t="s">
        <v>11</v>
      </c>
      <c r="C9" s="239"/>
    </row>
    <row r="10" ht="21" customHeight="1" spans="1:3">
      <c r="A10" s="237">
        <v>7</v>
      </c>
      <c r="B10" s="238" t="s">
        <v>12</v>
      </c>
      <c r="C10" s="239"/>
    </row>
    <row r="11" ht="21" customHeight="1" spans="1:3">
      <c r="A11" s="237">
        <v>8</v>
      </c>
      <c r="B11" s="238" t="s">
        <v>13</v>
      </c>
      <c r="C11" s="239"/>
    </row>
    <row r="12" ht="30" spans="1:3">
      <c r="A12" s="237">
        <v>9</v>
      </c>
      <c r="B12" s="240" t="s">
        <v>14</v>
      </c>
      <c r="C12" s="239">
        <v>8.96</v>
      </c>
    </row>
    <row r="13" ht="21" customHeight="1" spans="1:3">
      <c r="A13" s="237">
        <v>10</v>
      </c>
      <c r="B13" s="238" t="s">
        <v>15</v>
      </c>
      <c r="C13" s="239"/>
    </row>
    <row r="14" ht="21" customHeight="1" spans="1:3">
      <c r="A14" s="237">
        <v>11</v>
      </c>
      <c r="B14" s="240" t="s">
        <v>16</v>
      </c>
      <c r="C14" s="239"/>
    </row>
    <row r="15" ht="21" customHeight="1" spans="1:3">
      <c r="A15" s="237">
        <v>12</v>
      </c>
      <c r="B15" s="238" t="s">
        <v>17</v>
      </c>
      <c r="C15" s="239">
        <v>2.65</v>
      </c>
    </row>
    <row r="16" s="229" customFormat="1" ht="15" spans="1:3">
      <c r="A16" s="241"/>
      <c r="B16" s="235" t="s">
        <v>18</v>
      </c>
      <c r="C16" s="242">
        <f>SUM(C4:C15)</f>
        <v>566.3</v>
      </c>
    </row>
  </sheetData>
  <mergeCells count="1">
    <mergeCell ref="A1:C1"/>
  </mergeCells>
  <pageMargins left="1.25972222222222" right="0.699305555555556" top="1.25972222222222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1"/>
  <sheetViews>
    <sheetView zoomScale="60" zoomScaleNormal="60" workbookViewId="0">
      <pane xSplit="1" ySplit="6" topLeftCell="B157" activePane="bottomRight" state="frozen"/>
      <selection/>
      <selection pane="topRight"/>
      <selection pane="bottomLeft"/>
      <selection pane="bottomRight" activeCell="K89" sqref="K89"/>
    </sheetView>
  </sheetViews>
  <sheetFormatPr defaultColWidth="9" defaultRowHeight="14"/>
  <cols>
    <col min="1" max="1" width="5.70909090909091" style="105" customWidth="1"/>
    <col min="2" max="2" width="18.8818181818182" style="106" customWidth="1"/>
    <col min="3" max="3" width="9.12727272727273" style="42" customWidth="1"/>
    <col min="4" max="4" width="8" style="107" customWidth="1"/>
    <col min="5" max="5" width="17" style="108" customWidth="1"/>
    <col min="6" max="6" width="7.12727272727273" style="109" customWidth="1"/>
    <col min="7" max="7" width="9.62727272727273" style="110" customWidth="1"/>
    <col min="8" max="8" width="6.12727272727273" style="109" customWidth="1"/>
    <col min="9" max="9" width="12.2727272727273" style="109" customWidth="1"/>
    <col min="10" max="10" width="11.2545454545455" style="101" customWidth="1"/>
    <col min="11" max="11" width="11.2545454545455" style="111" customWidth="1"/>
    <col min="12" max="12" width="11.8818181818182" style="42" customWidth="1"/>
    <col min="13" max="13" width="12.7272727272727" style="42" customWidth="1"/>
    <col min="14" max="14" width="11.8818181818182" style="42" customWidth="1"/>
    <col min="15" max="15" width="11.2545454545455" style="101" customWidth="1"/>
    <col min="16" max="16" width="11.2545454545455" style="42" customWidth="1"/>
    <col min="17" max="17" width="11.8818181818182" style="42" customWidth="1"/>
    <col min="18" max="18" width="12.8454545454545" style="42" customWidth="1"/>
    <col min="19" max="16384" width="9" style="5"/>
  </cols>
  <sheetData>
    <row r="1" s="42" customFormat="1" spans="1:15">
      <c r="A1" s="112" t="s">
        <v>19</v>
      </c>
      <c r="B1" s="106"/>
      <c r="C1" s="42"/>
      <c r="D1" s="107"/>
      <c r="E1" s="108"/>
      <c r="F1" s="109"/>
      <c r="G1" s="110"/>
      <c r="H1" s="109"/>
      <c r="I1" s="109"/>
      <c r="J1" s="101"/>
      <c r="K1" s="111"/>
      <c r="L1" s="42"/>
      <c r="M1" s="42"/>
      <c r="N1" s="42"/>
      <c r="O1" s="101"/>
    </row>
    <row r="2" s="42" customFormat="1" ht="21" spans="1:18">
      <c r="A2" s="113" t="s">
        <v>20</v>
      </c>
      <c r="B2" s="114"/>
      <c r="C2" s="113"/>
      <c r="D2" s="113"/>
      <c r="E2" s="114"/>
      <c r="F2" s="113"/>
      <c r="G2" s="115"/>
      <c r="H2" s="113"/>
      <c r="I2" s="113"/>
      <c r="J2" s="113"/>
      <c r="K2" s="114"/>
      <c r="L2" s="113"/>
      <c r="M2" s="113"/>
      <c r="N2" s="113"/>
      <c r="O2" s="113"/>
      <c r="P2" s="113"/>
      <c r="Q2" s="113"/>
      <c r="R2" s="113"/>
    </row>
    <row r="3" s="42" customFormat="1" ht="21" spans="1:18">
      <c r="A3" s="116" t="s">
        <v>21</v>
      </c>
      <c r="B3" s="117"/>
      <c r="C3" s="116"/>
      <c r="D3" s="116"/>
      <c r="E3" s="117"/>
      <c r="F3" s="116"/>
      <c r="G3" s="118"/>
      <c r="H3" s="116"/>
      <c r="I3" s="116"/>
      <c r="J3" s="116"/>
      <c r="K3" s="117"/>
      <c r="L3" s="116"/>
      <c r="M3" s="116"/>
      <c r="N3" s="116"/>
      <c r="O3" s="116"/>
      <c r="P3" s="116"/>
      <c r="Q3" s="116"/>
      <c r="R3" s="116"/>
    </row>
    <row r="4" s="100" customFormat="1" ht="13" spans="1:18">
      <c r="A4" s="119" t="s">
        <v>1</v>
      </c>
      <c r="B4" s="120"/>
      <c r="C4" s="119"/>
      <c r="D4" s="121"/>
      <c r="E4" s="120"/>
      <c r="F4" s="119"/>
      <c r="G4" s="122"/>
      <c r="H4" s="119"/>
      <c r="I4" s="119"/>
      <c r="J4" s="100"/>
      <c r="K4" s="139"/>
      <c r="L4" s="102"/>
      <c r="M4" s="102"/>
      <c r="N4" s="102"/>
      <c r="O4" s="100"/>
      <c r="P4" s="102"/>
      <c r="Q4" s="102"/>
      <c r="R4" s="122" t="s">
        <v>22</v>
      </c>
    </row>
    <row r="5" s="101" customFormat="1" ht="13" spans="1:18">
      <c r="A5" s="123" t="s">
        <v>3</v>
      </c>
      <c r="B5" s="123" t="s">
        <v>23</v>
      </c>
      <c r="C5" s="123" t="s">
        <v>24</v>
      </c>
      <c r="D5" s="123" t="s">
        <v>25</v>
      </c>
      <c r="E5" s="123" t="s">
        <v>26</v>
      </c>
      <c r="F5" s="124" t="s">
        <v>27</v>
      </c>
      <c r="G5" s="123" t="s">
        <v>28</v>
      </c>
      <c r="H5" s="123" t="s">
        <v>29</v>
      </c>
      <c r="I5" s="123" t="s">
        <v>30</v>
      </c>
      <c r="J5" s="140" t="s">
        <v>31</v>
      </c>
      <c r="K5" s="141"/>
      <c r="L5" s="141"/>
      <c r="M5" s="141"/>
      <c r="N5" s="142"/>
      <c r="O5" s="140" t="s">
        <v>32</v>
      </c>
      <c r="P5" s="141"/>
      <c r="Q5" s="141"/>
      <c r="R5" s="123" t="s">
        <v>5</v>
      </c>
    </row>
    <row r="6" s="101" customFormat="1" ht="13" spans="1:18">
      <c r="A6" s="125"/>
      <c r="B6" s="125"/>
      <c r="C6" s="125"/>
      <c r="D6" s="125"/>
      <c r="E6" s="125"/>
      <c r="F6" s="126"/>
      <c r="G6" s="125"/>
      <c r="H6" s="125"/>
      <c r="I6" s="125"/>
      <c r="J6" s="143" t="s">
        <v>33</v>
      </c>
      <c r="K6" s="144" t="s">
        <v>34</v>
      </c>
      <c r="L6" s="145" t="s">
        <v>35</v>
      </c>
      <c r="M6" s="146" t="s">
        <v>36</v>
      </c>
      <c r="N6" s="146" t="s">
        <v>37</v>
      </c>
      <c r="O6" s="143" t="s">
        <v>33</v>
      </c>
      <c r="P6" s="144" t="s">
        <v>34</v>
      </c>
      <c r="Q6" s="145" t="s">
        <v>37</v>
      </c>
      <c r="R6" s="125"/>
    </row>
    <row r="7" s="102" customFormat="1" ht="13" spans="1:18">
      <c r="A7" s="127" t="s">
        <v>38</v>
      </c>
      <c r="B7" s="128"/>
      <c r="C7" s="127"/>
      <c r="D7" s="129"/>
      <c r="E7" s="128"/>
      <c r="F7" s="127"/>
      <c r="G7" s="130"/>
      <c r="H7" s="129"/>
      <c r="I7" s="129"/>
      <c r="J7" s="11"/>
      <c r="K7" s="147"/>
      <c r="L7" s="83"/>
      <c r="M7" s="83"/>
      <c r="N7" s="83"/>
      <c r="O7" s="83"/>
      <c r="P7" s="83"/>
      <c r="Q7" s="153"/>
      <c r="R7" s="153"/>
    </row>
    <row r="8" s="103" customFormat="1" ht="13" spans="1:18">
      <c r="A8" s="131">
        <v>1</v>
      </c>
      <c r="B8" s="132" t="s">
        <v>39</v>
      </c>
      <c r="C8" s="133" t="s">
        <v>40</v>
      </c>
      <c r="D8" s="134" t="s">
        <v>40</v>
      </c>
      <c r="E8" s="135" t="s">
        <v>40</v>
      </c>
      <c r="F8" s="135" t="s">
        <v>40</v>
      </c>
      <c r="G8" s="135" t="s">
        <v>40</v>
      </c>
      <c r="H8" s="135" t="s">
        <v>40</v>
      </c>
      <c r="I8" s="135" t="s">
        <v>40</v>
      </c>
      <c r="J8" s="93">
        <v>42794</v>
      </c>
      <c r="K8" s="148" t="s">
        <v>41</v>
      </c>
      <c r="L8" s="79"/>
      <c r="M8" s="79"/>
      <c r="N8" s="149"/>
      <c r="O8" s="93">
        <v>42794</v>
      </c>
      <c r="P8" s="150" t="s">
        <v>41</v>
      </c>
      <c r="Q8" s="149">
        <v>104247.12091954</v>
      </c>
      <c r="R8" s="149">
        <v>104247.12091954</v>
      </c>
    </row>
    <row r="9" s="103" customFormat="1" ht="13" spans="1:18">
      <c r="A9" s="131">
        <v>2</v>
      </c>
      <c r="B9" s="132" t="s">
        <v>42</v>
      </c>
      <c r="C9" s="133" t="s">
        <v>40</v>
      </c>
      <c r="D9" s="136" t="s">
        <v>40</v>
      </c>
      <c r="E9" s="135" t="s">
        <v>40</v>
      </c>
      <c r="F9" s="135" t="s">
        <v>40</v>
      </c>
      <c r="G9" s="135" t="s">
        <v>40</v>
      </c>
      <c r="H9" s="135" t="s">
        <v>40</v>
      </c>
      <c r="I9" s="135" t="s">
        <v>40</v>
      </c>
      <c r="J9" s="93">
        <v>42824</v>
      </c>
      <c r="K9" s="148" t="s">
        <v>43</v>
      </c>
      <c r="L9" s="79"/>
      <c r="M9" s="79"/>
      <c r="N9" s="149"/>
      <c r="O9" s="93">
        <v>42824</v>
      </c>
      <c r="P9" s="150" t="s">
        <v>43</v>
      </c>
      <c r="Q9" s="149">
        <v>99062.0817241379</v>
      </c>
      <c r="R9" s="149">
        <v>99062.0817241379</v>
      </c>
    </row>
    <row r="10" s="103" customFormat="1" ht="13" spans="1:18">
      <c r="A10" s="131">
        <v>3</v>
      </c>
      <c r="B10" s="132" t="s">
        <v>44</v>
      </c>
      <c r="C10" s="133" t="s">
        <v>40</v>
      </c>
      <c r="D10" s="136" t="s">
        <v>40</v>
      </c>
      <c r="E10" s="135" t="s">
        <v>40</v>
      </c>
      <c r="F10" s="135" t="s">
        <v>40</v>
      </c>
      <c r="G10" s="135" t="s">
        <v>40</v>
      </c>
      <c r="H10" s="135" t="s">
        <v>40</v>
      </c>
      <c r="I10" s="135" t="s">
        <v>40</v>
      </c>
      <c r="J10" s="93">
        <v>42855</v>
      </c>
      <c r="K10" s="148" t="s">
        <v>45</v>
      </c>
      <c r="L10" s="79"/>
      <c r="M10" s="79"/>
      <c r="N10" s="149"/>
      <c r="O10" s="93">
        <v>42855</v>
      </c>
      <c r="P10" s="150" t="s">
        <v>45</v>
      </c>
      <c r="Q10" s="149">
        <v>107294.04137931</v>
      </c>
      <c r="R10" s="149">
        <v>107294.04137931</v>
      </c>
    </row>
    <row r="11" s="103" customFormat="1" ht="13" spans="1:18">
      <c r="A11" s="131">
        <v>4</v>
      </c>
      <c r="B11" s="132" t="s">
        <v>46</v>
      </c>
      <c r="C11" s="133" t="s">
        <v>40</v>
      </c>
      <c r="D11" s="136" t="s">
        <v>40</v>
      </c>
      <c r="E11" s="135" t="s">
        <v>40</v>
      </c>
      <c r="F11" s="135" t="s">
        <v>40</v>
      </c>
      <c r="G11" s="135" t="s">
        <v>40</v>
      </c>
      <c r="H11" s="135" t="s">
        <v>40</v>
      </c>
      <c r="I11" s="135" t="s">
        <v>40</v>
      </c>
      <c r="J11" s="93">
        <v>42886</v>
      </c>
      <c r="K11" s="148" t="s">
        <v>47</v>
      </c>
      <c r="L11" s="79"/>
      <c r="M11" s="79"/>
      <c r="N11" s="149"/>
      <c r="O11" s="93">
        <v>42886</v>
      </c>
      <c r="P11" s="150" t="s">
        <v>47</v>
      </c>
      <c r="Q11" s="149">
        <v>126464.211609195</v>
      </c>
      <c r="R11" s="149">
        <v>126464.211609195</v>
      </c>
    </row>
    <row r="12" s="103" customFormat="1" ht="13" spans="1:18">
      <c r="A12" s="131">
        <v>5</v>
      </c>
      <c r="B12" s="132" t="s">
        <v>48</v>
      </c>
      <c r="C12" s="133" t="s">
        <v>40</v>
      </c>
      <c r="D12" s="136" t="s">
        <v>40</v>
      </c>
      <c r="E12" s="135" t="s">
        <v>40</v>
      </c>
      <c r="F12" s="135" t="s">
        <v>40</v>
      </c>
      <c r="G12" s="135" t="s">
        <v>40</v>
      </c>
      <c r="H12" s="135" t="s">
        <v>40</v>
      </c>
      <c r="I12" s="135" t="s">
        <v>40</v>
      </c>
      <c r="J12" s="93">
        <v>42916</v>
      </c>
      <c r="K12" s="148" t="s">
        <v>49</v>
      </c>
      <c r="L12" s="79"/>
      <c r="M12" s="79"/>
      <c r="N12" s="149"/>
      <c r="O12" s="93">
        <v>42916</v>
      </c>
      <c r="P12" s="150" t="s">
        <v>49</v>
      </c>
      <c r="Q12" s="149">
        <v>124517.362068966</v>
      </c>
      <c r="R12" s="149">
        <v>124517.362068966</v>
      </c>
    </row>
    <row r="13" s="103" customFormat="1" ht="13" spans="1:18">
      <c r="A13" s="131">
        <v>6</v>
      </c>
      <c r="B13" s="132" t="s">
        <v>50</v>
      </c>
      <c r="C13" s="133" t="s">
        <v>40</v>
      </c>
      <c r="D13" s="136" t="s">
        <v>40</v>
      </c>
      <c r="E13" s="135" t="s">
        <v>40</v>
      </c>
      <c r="F13" s="135" t="s">
        <v>40</v>
      </c>
      <c r="G13" s="135" t="s">
        <v>40</v>
      </c>
      <c r="H13" s="135" t="s">
        <v>40</v>
      </c>
      <c r="I13" s="135" t="s">
        <v>40</v>
      </c>
      <c r="J13" s="93">
        <v>42947</v>
      </c>
      <c r="K13" s="148" t="s">
        <v>51</v>
      </c>
      <c r="L13" s="79"/>
      <c r="M13" s="79"/>
      <c r="N13" s="149"/>
      <c r="O13" s="93">
        <v>42947</v>
      </c>
      <c r="P13" s="150" t="s">
        <v>51</v>
      </c>
      <c r="Q13" s="149">
        <v>124629.36</v>
      </c>
      <c r="R13" s="149">
        <v>124629.36</v>
      </c>
    </row>
    <row r="14" s="103" customFormat="1" ht="13" spans="1:18">
      <c r="A14" s="131">
        <v>7</v>
      </c>
      <c r="B14" s="132" t="s">
        <v>52</v>
      </c>
      <c r="C14" s="133" t="s">
        <v>40</v>
      </c>
      <c r="D14" s="136" t="s">
        <v>40</v>
      </c>
      <c r="E14" s="135" t="s">
        <v>40</v>
      </c>
      <c r="F14" s="135" t="s">
        <v>40</v>
      </c>
      <c r="G14" s="135" t="s">
        <v>40</v>
      </c>
      <c r="H14" s="135" t="s">
        <v>40</v>
      </c>
      <c r="I14" s="135" t="s">
        <v>40</v>
      </c>
      <c r="J14" s="93">
        <v>42978</v>
      </c>
      <c r="K14" s="148" t="s">
        <v>53</v>
      </c>
      <c r="L14" s="79"/>
      <c r="M14" s="79"/>
      <c r="N14" s="149"/>
      <c r="O14" s="93">
        <v>42978</v>
      </c>
      <c r="P14" s="150" t="s">
        <v>53</v>
      </c>
      <c r="Q14" s="149">
        <v>128124.944597701</v>
      </c>
      <c r="R14" s="149">
        <v>128124.944597701</v>
      </c>
    </row>
    <row r="15" s="103" customFormat="1" ht="13" spans="1:18">
      <c r="A15" s="131">
        <v>8</v>
      </c>
      <c r="B15" s="132" t="s">
        <v>54</v>
      </c>
      <c r="C15" s="133" t="s">
        <v>40</v>
      </c>
      <c r="D15" s="136" t="s">
        <v>40</v>
      </c>
      <c r="E15" s="135" t="s">
        <v>40</v>
      </c>
      <c r="F15" s="135" t="s">
        <v>40</v>
      </c>
      <c r="G15" s="135" t="s">
        <v>40</v>
      </c>
      <c r="H15" s="135" t="s">
        <v>40</v>
      </c>
      <c r="I15" s="135" t="s">
        <v>40</v>
      </c>
      <c r="J15" s="93">
        <v>43008</v>
      </c>
      <c r="K15" s="148" t="s">
        <v>55</v>
      </c>
      <c r="L15" s="79"/>
      <c r="M15" s="79"/>
      <c r="N15" s="149"/>
      <c r="O15" s="93">
        <v>43008</v>
      </c>
      <c r="P15" s="150" t="s">
        <v>55</v>
      </c>
      <c r="Q15" s="149">
        <v>133618.641034483</v>
      </c>
      <c r="R15" s="149">
        <v>133618.641034483</v>
      </c>
    </row>
    <row r="16" s="103" customFormat="1" ht="13" spans="1:18">
      <c r="A16" s="131">
        <v>9</v>
      </c>
      <c r="B16" s="132" t="s">
        <v>56</v>
      </c>
      <c r="C16" s="133" t="s">
        <v>40</v>
      </c>
      <c r="D16" s="137" t="s">
        <v>40</v>
      </c>
      <c r="E16" s="135" t="s">
        <v>40</v>
      </c>
      <c r="F16" s="135" t="s">
        <v>40</v>
      </c>
      <c r="G16" s="135" t="s">
        <v>40</v>
      </c>
      <c r="H16" s="135" t="s">
        <v>40</v>
      </c>
      <c r="I16" s="135" t="s">
        <v>40</v>
      </c>
      <c r="J16" s="93">
        <v>43039</v>
      </c>
      <c r="K16" s="148" t="s">
        <v>57</v>
      </c>
      <c r="L16" s="79"/>
      <c r="M16" s="79"/>
      <c r="N16" s="149"/>
      <c r="O16" s="93">
        <v>43039</v>
      </c>
      <c r="P16" s="150" t="s">
        <v>57</v>
      </c>
      <c r="Q16" s="149">
        <v>132505.772183908</v>
      </c>
      <c r="R16" s="149">
        <v>132505.772183908</v>
      </c>
    </row>
    <row r="17" s="103" customFormat="1" ht="26" spans="1:18">
      <c r="A17" s="131">
        <v>10</v>
      </c>
      <c r="B17" s="132" t="s">
        <v>58</v>
      </c>
      <c r="C17" s="133" t="s">
        <v>40</v>
      </c>
      <c r="D17" s="136" t="s">
        <v>40</v>
      </c>
      <c r="E17" s="135" t="s">
        <v>40</v>
      </c>
      <c r="F17" s="135" t="s">
        <v>40</v>
      </c>
      <c r="G17" s="135" t="s">
        <v>40</v>
      </c>
      <c r="H17" s="135" t="s">
        <v>40</v>
      </c>
      <c r="I17" s="135" t="s">
        <v>40</v>
      </c>
      <c r="J17" s="93">
        <v>43069</v>
      </c>
      <c r="K17" s="148" t="s">
        <v>55</v>
      </c>
      <c r="L17" s="79"/>
      <c r="M17" s="79"/>
      <c r="N17" s="149"/>
      <c r="O17" s="93">
        <v>43069</v>
      </c>
      <c r="P17" s="150" t="s">
        <v>55</v>
      </c>
      <c r="Q17" s="149">
        <v>123749.336666667</v>
      </c>
      <c r="R17" s="149">
        <v>123749.336666667</v>
      </c>
    </row>
    <row r="18" s="103" customFormat="1" ht="26" spans="1:18">
      <c r="A18" s="131">
        <v>11</v>
      </c>
      <c r="B18" s="132" t="s">
        <v>59</v>
      </c>
      <c r="C18" s="133" t="s">
        <v>40</v>
      </c>
      <c r="D18" s="138" t="s">
        <v>40</v>
      </c>
      <c r="E18" s="135" t="s">
        <v>40</v>
      </c>
      <c r="F18" s="135" t="s">
        <v>40</v>
      </c>
      <c r="G18" s="135" t="s">
        <v>40</v>
      </c>
      <c r="H18" s="135" t="s">
        <v>40</v>
      </c>
      <c r="I18" s="135" t="s">
        <v>40</v>
      </c>
      <c r="J18" s="93">
        <v>43100</v>
      </c>
      <c r="K18" s="148" t="s">
        <v>60</v>
      </c>
      <c r="L18" s="79"/>
      <c r="M18" s="79"/>
      <c r="N18" s="149"/>
      <c r="O18" s="93">
        <v>43100</v>
      </c>
      <c r="P18" s="150" t="s">
        <v>60</v>
      </c>
      <c r="Q18" s="149">
        <v>152046.392873563</v>
      </c>
      <c r="R18" s="149">
        <v>152046.392873563</v>
      </c>
    </row>
    <row r="19" s="103" customFormat="1" ht="26" spans="1:18">
      <c r="A19" s="131">
        <v>12</v>
      </c>
      <c r="B19" s="132" t="s">
        <v>61</v>
      </c>
      <c r="C19" s="133" t="s">
        <v>40</v>
      </c>
      <c r="D19" s="134" t="s">
        <v>40</v>
      </c>
      <c r="E19" s="135" t="s">
        <v>40</v>
      </c>
      <c r="F19" s="135" t="s">
        <v>40</v>
      </c>
      <c r="G19" s="135" t="s">
        <v>40</v>
      </c>
      <c r="H19" s="135" t="s">
        <v>40</v>
      </c>
      <c r="I19" s="135" t="s">
        <v>40</v>
      </c>
      <c r="J19" s="93">
        <v>43131</v>
      </c>
      <c r="K19" s="148" t="s">
        <v>62</v>
      </c>
      <c r="L19" s="79"/>
      <c r="M19" s="79"/>
      <c r="N19" s="149"/>
      <c r="O19" s="93">
        <v>43131</v>
      </c>
      <c r="P19" s="150" t="s">
        <v>62</v>
      </c>
      <c r="Q19" s="149">
        <v>158156.196436782</v>
      </c>
      <c r="R19" s="149">
        <v>158156.196436782</v>
      </c>
    </row>
    <row r="20" s="103" customFormat="1" ht="26" spans="1:18">
      <c r="A20" s="131">
        <v>13</v>
      </c>
      <c r="B20" s="132" t="s">
        <v>63</v>
      </c>
      <c r="C20" s="135" t="s">
        <v>40</v>
      </c>
      <c r="D20" s="135" t="s">
        <v>40</v>
      </c>
      <c r="E20" s="135" t="s">
        <v>40</v>
      </c>
      <c r="F20" s="135" t="s">
        <v>40</v>
      </c>
      <c r="G20" s="135" t="s">
        <v>40</v>
      </c>
      <c r="H20" s="135" t="s">
        <v>40</v>
      </c>
      <c r="I20" s="135" t="s">
        <v>40</v>
      </c>
      <c r="J20" s="93">
        <v>42766</v>
      </c>
      <c r="K20" s="148" t="s">
        <v>64</v>
      </c>
      <c r="L20" s="79"/>
      <c r="M20" s="79"/>
      <c r="N20" s="149"/>
      <c r="O20" s="93">
        <v>42766</v>
      </c>
      <c r="P20" s="150" t="s">
        <v>64</v>
      </c>
      <c r="Q20" s="149">
        <v>10104.9</v>
      </c>
      <c r="R20" s="149">
        <v>10104.9</v>
      </c>
    </row>
    <row r="21" s="103" customFormat="1" ht="26" spans="1:18">
      <c r="A21" s="131">
        <v>14</v>
      </c>
      <c r="B21" s="132" t="s">
        <v>65</v>
      </c>
      <c r="C21" s="135" t="s">
        <v>40</v>
      </c>
      <c r="D21" s="135" t="s">
        <v>40</v>
      </c>
      <c r="E21" s="135" t="s">
        <v>40</v>
      </c>
      <c r="F21" s="135" t="s">
        <v>40</v>
      </c>
      <c r="G21" s="135" t="s">
        <v>40</v>
      </c>
      <c r="H21" s="135" t="s">
        <v>40</v>
      </c>
      <c r="I21" s="135" t="s">
        <v>40</v>
      </c>
      <c r="J21" s="93">
        <v>42794</v>
      </c>
      <c r="K21" s="148" t="s">
        <v>66</v>
      </c>
      <c r="L21" s="79"/>
      <c r="M21" s="79"/>
      <c r="N21" s="149"/>
      <c r="O21" s="93">
        <v>42794</v>
      </c>
      <c r="P21" s="150" t="s">
        <v>66</v>
      </c>
      <c r="Q21" s="149">
        <v>9581.86</v>
      </c>
      <c r="R21" s="149">
        <v>9581.86</v>
      </c>
    </row>
    <row r="22" s="103" customFormat="1" ht="26" spans="1:18">
      <c r="A22" s="131">
        <v>15</v>
      </c>
      <c r="B22" s="132" t="s">
        <v>67</v>
      </c>
      <c r="C22" s="135" t="s">
        <v>40</v>
      </c>
      <c r="D22" s="135" t="s">
        <v>40</v>
      </c>
      <c r="E22" s="135" t="s">
        <v>40</v>
      </c>
      <c r="F22" s="135" t="s">
        <v>40</v>
      </c>
      <c r="G22" s="135" t="s">
        <v>40</v>
      </c>
      <c r="H22" s="135" t="s">
        <v>40</v>
      </c>
      <c r="I22" s="135" t="s">
        <v>40</v>
      </c>
      <c r="J22" s="93">
        <v>42824</v>
      </c>
      <c r="K22" s="148" t="s">
        <v>51</v>
      </c>
      <c r="L22" s="79"/>
      <c r="M22" s="79"/>
      <c r="N22" s="149"/>
      <c r="O22" s="93">
        <v>42824</v>
      </c>
      <c r="P22" s="150" t="s">
        <v>51</v>
      </c>
      <c r="Q22" s="149">
        <v>9581.86</v>
      </c>
      <c r="R22" s="149">
        <v>9581.86</v>
      </c>
    </row>
    <row r="23" s="103" customFormat="1" ht="26" spans="1:18">
      <c r="A23" s="131">
        <v>16</v>
      </c>
      <c r="B23" s="132" t="s">
        <v>68</v>
      </c>
      <c r="C23" s="135" t="s">
        <v>40</v>
      </c>
      <c r="D23" s="135" t="s">
        <v>40</v>
      </c>
      <c r="E23" s="135" t="s">
        <v>40</v>
      </c>
      <c r="F23" s="135" t="s">
        <v>40</v>
      </c>
      <c r="G23" s="135" t="s">
        <v>40</v>
      </c>
      <c r="H23" s="135" t="s">
        <v>40</v>
      </c>
      <c r="I23" s="135" t="s">
        <v>40</v>
      </c>
      <c r="J23" s="93">
        <v>42855</v>
      </c>
      <c r="K23" s="148" t="s">
        <v>69</v>
      </c>
      <c r="L23" s="79"/>
      <c r="M23" s="79"/>
      <c r="N23" s="149"/>
      <c r="O23" s="93">
        <v>42855</v>
      </c>
      <c r="P23" s="150" t="s">
        <v>69</v>
      </c>
      <c r="Q23" s="149">
        <v>10903.28</v>
      </c>
      <c r="R23" s="149">
        <v>10903.28</v>
      </c>
    </row>
    <row r="24" s="103" customFormat="1" ht="26" spans="1:18">
      <c r="A24" s="131">
        <v>17</v>
      </c>
      <c r="B24" s="132" t="s">
        <v>70</v>
      </c>
      <c r="C24" s="135" t="s">
        <v>40</v>
      </c>
      <c r="D24" s="135" t="s">
        <v>40</v>
      </c>
      <c r="E24" s="135" t="s">
        <v>40</v>
      </c>
      <c r="F24" s="135" t="s">
        <v>40</v>
      </c>
      <c r="G24" s="135" t="s">
        <v>40</v>
      </c>
      <c r="H24" s="135" t="s">
        <v>40</v>
      </c>
      <c r="I24" s="135" t="s">
        <v>40</v>
      </c>
      <c r="J24" s="93">
        <v>42886</v>
      </c>
      <c r="K24" s="148" t="s">
        <v>41</v>
      </c>
      <c r="L24" s="79"/>
      <c r="M24" s="79"/>
      <c r="N24" s="149"/>
      <c r="O24" s="93">
        <v>42886</v>
      </c>
      <c r="P24" s="150" t="s">
        <v>41</v>
      </c>
      <c r="Q24" s="149">
        <v>11167.18</v>
      </c>
      <c r="R24" s="149">
        <v>11167.18</v>
      </c>
    </row>
    <row r="25" s="103" customFormat="1" ht="26" spans="1:18">
      <c r="A25" s="131">
        <v>18</v>
      </c>
      <c r="B25" s="132" t="s">
        <v>71</v>
      </c>
      <c r="C25" s="135" t="s">
        <v>40</v>
      </c>
      <c r="D25" s="135" t="s">
        <v>40</v>
      </c>
      <c r="E25" s="135" t="s">
        <v>40</v>
      </c>
      <c r="F25" s="135" t="s">
        <v>40</v>
      </c>
      <c r="G25" s="135" t="s">
        <v>40</v>
      </c>
      <c r="H25" s="135" t="s">
        <v>40</v>
      </c>
      <c r="I25" s="135" t="s">
        <v>40</v>
      </c>
      <c r="J25" s="93">
        <v>42916</v>
      </c>
      <c r="K25" s="148" t="s">
        <v>72</v>
      </c>
      <c r="L25" s="79"/>
      <c r="M25" s="79"/>
      <c r="N25" s="149"/>
      <c r="O25" s="93">
        <v>42916</v>
      </c>
      <c r="P25" s="150" t="s">
        <v>72</v>
      </c>
      <c r="Q25" s="149">
        <v>11369.04</v>
      </c>
      <c r="R25" s="149">
        <v>11369.04</v>
      </c>
    </row>
    <row r="26" s="103" customFormat="1" ht="26" spans="1:18">
      <c r="A26" s="131">
        <v>19</v>
      </c>
      <c r="B26" s="132" t="s">
        <v>73</v>
      </c>
      <c r="C26" s="135" t="s">
        <v>40</v>
      </c>
      <c r="D26" s="135" t="s">
        <v>40</v>
      </c>
      <c r="E26" s="135" t="s">
        <v>40</v>
      </c>
      <c r="F26" s="135" t="s">
        <v>40</v>
      </c>
      <c r="G26" s="135" t="s">
        <v>40</v>
      </c>
      <c r="H26" s="135" t="s">
        <v>40</v>
      </c>
      <c r="I26" s="135" t="s">
        <v>40</v>
      </c>
      <c r="J26" s="93">
        <v>42947</v>
      </c>
      <c r="K26" s="148" t="s">
        <v>64</v>
      </c>
      <c r="L26" s="79"/>
      <c r="M26" s="79"/>
      <c r="N26" s="149"/>
      <c r="O26" s="93">
        <v>42947</v>
      </c>
      <c r="P26" s="150" t="s">
        <v>64</v>
      </c>
      <c r="Q26" s="149">
        <v>12024.5</v>
      </c>
      <c r="R26" s="149">
        <v>12024.5</v>
      </c>
    </row>
    <row r="27" s="103" customFormat="1" ht="26" spans="1:18">
      <c r="A27" s="131">
        <v>20</v>
      </c>
      <c r="B27" s="132" t="s">
        <v>74</v>
      </c>
      <c r="C27" s="135" t="s">
        <v>40</v>
      </c>
      <c r="D27" s="135" t="s">
        <v>40</v>
      </c>
      <c r="E27" s="135" t="s">
        <v>40</v>
      </c>
      <c r="F27" s="135" t="s">
        <v>40</v>
      </c>
      <c r="G27" s="135" t="s">
        <v>40</v>
      </c>
      <c r="H27" s="135" t="s">
        <v>40</v>
      </c>
      <c r="I27" s="135" t="s">
        <v>40</v>
      </c>
      <c r="J27" s="93">
        <v>42978</v>
      </c>
      <c r="K27" s="148" t="s">
        <v>75</v>
      </c>
      <c r="L27" s="79"/>
      <c r="M27" s="79"/>
      <c r="N27" s="149"/>
      <c r="O27" s="93">
        <v>42978</v>
      </c>
      <c r="P27" s="150" t="s">
        <v>75</v>
      </c>
      <c r="Q27" s="149">
        <v>12345.15</v>
      </c>
      <c r="R27" s="149">
        <v>12345.15</v>
      </c>
    </row>
    <row r="28" s="103" customFormat="1" ht="26" spans="1:18">
      <c r="A28" s="131">
        <v>21</v>
      </c>
      <c r="B28" s="132" t="s">
        <v>76</v>
      </c>
      <c r="C28" s="135" t="s">
        <v>40</v>
      </c>
      <c r="D28" s="135" t="s">
        <v>40</v>
      </c>
      <c r="E28" s="135" t="s">
        <v>40</v>
      </c>
      <c r="F28" s="135" t="s">
        <v>40</v>
      </c>
      <c r="G28" s="135" t="s">
        <v>40</v>
      </c>
      <c r="H28" s="135" t="s">
        <v>40</v>
      </c>
      <c r="I28" s="135" t="s">
        <v>40</v>
      </c>
      <c r="J28" s="93">
        <v>43008</v>
      </c>
      <c r="K28" s="148" t="s">
        <v>77</v>
      </c>
      <c r="L28" s="79"/>
      <c r="M28" s="79"/>
      <c r="N28" s="149"/>
      <c r="O28" s="93">
        <v>43008</v>
      </c>
      <c r="P28" s="150" t="s">
        <v>77</v>
      </c>
      <c r="Q28" s="149">
        <v>12345.15</v>
      </c>
      <c r="R28" s="149">
        <v>12345.15</v>
      </c>
    </row>
    <row r="29" s="103" customFormat="1" ht="26" spans="1:18">
      <c r="A29" s="131">
        <v>22</v>
      </c>
      <c r="B29" s="132" t="s">
        <v>78</v>
      </c>
      <c r="C29" s="135" t="s">
        <v>40</v>
      </c>
      <c r="D29" s="135" t="s">
        <v>40</v>
      </c>
      <c r="E29" s="135" t="s">
        <v>40</v>
      </c>
      <c r="F29" s="135" t="s">
        <v>40</v>
      </c>
      <c r="G29" s="135" t="s">
        <v>40</v>
      </c>
      <c r="H29" s="135" t="s">
        <v>40</v>
      </c>
      <c r="I29" s="135" t="s">
        <v>40</v>
      </c>
      <c r="J29" s="93">
        <v>43039</v>
      </c>
      <c r="K29" s="148" t="s">
        <v>79</v>
      </c>
      <c r="L29" s="79"/>
      <c r="M29" s="79"/>
      <c r="N29" s="149"/>
      <c r="O29" s="93">
        <v>43039</v>
      </c>
      <c r="P29" s="150" t="s">
        <v>79</v>
      </c>
      <c r="Q29" s="149">
        <v>12345.15</v>
      </c>
      <c r="R29" s="149">
        <v>12345.15</v>
      </c>
    </row>
    <row r="30" s="103" customFormat="1" ht="26" spans="1:18">
      <c r="A30" s="131">
        <v>23</v>
      </c>
      <c r="B30" s="132" t="s">
        <v>80</v>
      </c>
      <c r="C30" s="135" t="s">
        <v>40</v>
      </c>
      <c r="D30" s="135" t="s">
        <v>40</v>
      </c>
      <c r="E30" s="135" t="s">
        <v>40</v>
      </c>
      <c r="F30" s="135" t="s">
        <v>40</v>
      </c>
      <c r="G30" s="135" t="s">
        <v>40</v>
      </c>
      <c r="H30" s="135" t="s">
        <v>40</v>
      </c>
      <c r="I30" s="135" t="s">
        <v>40</v>
      </c>
      <c r="J30" s="93">
        <v>43069</v>
      </c>
      <c r="K30" s="148" t="s">
        <v>81</v>
      </c>
      <c r="L30" s="79"/>
      <c r="M30" s="79"/>
      <c r="N30" s="149"/>
      <c r="O30" s="93">
        <v>43069</v>
      </c>
      <c r="P30" s="150" t="s">
        <v>81</v>
      </c>
      <c r="Q30" s="149">
        <v>14847.95</v>
      </c>
      <c r="R30" s="149">
        <v>14847.95</v>
      </c>
    </row>
    <row r="31" s="103" customFormat="1" ht="26" spans="1:18">
      <c r="A31" s="131">
        <v>24</v>
      </c>
      <c r="B31" s="132" t="s">
        <v>82</v>
      </c>
      <c r="C31" s="135" t="s">
        <v>40</v>
      </c>
      <c r="D31" s="135" t="s">
        <v>40</v>
      </c>
      <c r="E31" s="135" t="s">
        <v>40</v>
      </c>
      <c r="F31" s="135" t="s">
        <v>40</v>
      </c>
      <c r="G31" s="135" t="s">
        <v>40</v>
      </c>
      <c r="H31" s="135" t="s">
        <v>40</v>
      </c>
      <c r="I31" s="135" t="s">
        <v>40</v>
      </c>
      <c r="J31" s="93">
        <v>43100</v>
      </c>
      <c r="K31" s="148" t="s">
        <v>83</v>
      </c>
      <c r="L31" s="79"/>
      <c r="M31" s="79"/>
      <c r="N31" s="149"/>
      <c r="O31" s="93">
        <v>43100</v>
      </c>
      <c r="P31" s="150" t="s">
        <v>83</v>
      </c>
      <c r="Q31" s="149">
        <v>16043.05</v>
      </c>
      <c r="R31" s="149">
        <v>16043.05</v>
      </c>
    </row>
    <row r="32" s="103" customFormat="1" ht="26" spans="1:18">
      <c r="A32" s="131">
        <v>25</v>
      </c>
      <c r="B32" s="132" t="s">
        <v>84</v>
      </c>
      <c r="C32" s="135" t="s">
        <v>40</v>
      </c>
      <c r="D32" s="135" t="s">
        <v>40</v>
      </c>
      <c r="E32" s="135" t="s">
        <v>40</v>
      </c>
      <c r="F32" s="135" t="s">
        <v>40</v>
      </c>
      <c r="G32" s="135" t="s">
        <v>40</v>
      </c>
      <c r="H32" s="135" t="s">
        <v>40</v>
      </c>
      <c r="I32" s="135" t="s">
        <v>40</v>
      </c>
      <c r="J32" s="93">
        <v>42766</v>
      </c>
      <c r="K32" s="151" t="s">
        <v>85</v>
      </c>
      <c r="L32" s="92"/>
      <c r="M32" s="79"/>
      <c r="N32" s="149"/>
      <c r="O32" s="93">
        <v>42766</v>
      </c>
      <c r="P32" s="92" t="s">
        <v>85</v>
      </c>
      <c r="Q32" s="149">
        <v>2318</v>
      </c>
      <c r="R32" s="149">
        <v>2318</v>
      </c>
    </row>
    <row r="33" s="103" customFormat="1" ht="26" spans="1:18">
      <c r="A33" s="131">
        <v>26</v>
      </c>
      <c r="B33" s="132" t="s">
        <v>86</v>
      </c>
      <c r="C33" s="135" t="s">
        <v>40</v>
      </c>
      <c r="D33" s="135" t="s">
        <v>40</v>
      </c>
      <c r="E33" s="135" t="s">
        <v>40</v>
      </c>
      <c r="F33" s="135" t="s">
        <v>40</v>
      </c>
      <c r="G33" s="135" t="s">
        <v>40</v>
      </c>
      <c r="H33" s="135" t="s">
        <v>40</v>
      </c>
      <c r="I33" s="135" t="s">
        <v>40</v>
      </c>
      <c r="J33" s="93">
        <v>42794</v>
      </c>
      <c r="K33" s="151" t="s">
        <v>87</v>
      </c>
      <c r="L33" s="92"/>
      <c r="M33" s="79"/>
      <c r="N33" s="149"/>
      <c r="O33" s="93">
        <v>42794</v>
      </c>
      <c r="P33" s="92" t="s">
        <v>87</v>
      </c>
      <c r="Q33" s="149">
        <v>2216.5</v>
      </c>
      <c r="R33" s="149">
        <v>2216.5</v>
      </c>
    </row>
    <row r="34" s="103" customFormat="1" ht="26" spans="1:18">
      <c r="A34" s="131">
        <v>27</v>
      </c>
      <c r="B34" s="132" t="s">
        <v>88</v>
      </c>
      <c r="C34" s="135" t="s">
        <v>40</v>
      </c>
      <c r="D34" s="135" t="s">
        <v>40</v>
      </c>
      <c r="E34" s="135" t="s">
        <v>40</v>
      </c>
      <c r="F34" s="135" t="s">
        <v>40</v>
      </c>
      <c r="G34" s="135" t="s">
        <v>40</v>
      </c>
      <c r="H34" s="135" t="s">
        <v>40</v>
      </c>
      <c r="I34" s="135" t="s">
        <v>40</v>
      </c>
      <c r="J34" s="93">
        <v>42824</v>
      </c>
      <c r="K34" s="151" t="s">
        <v>89</v>
      </c>
      <c r="L34" s="92"/>
      <c r="M34" s="79"/>
      <c r="N34" s="149"/>
      <c r="O34" s="93">
        <v>42824</v>
      </c>
      <c r="P34" s="92" t="s">
        <v>89</v>
      </c>
      <c r="Q34" s="149">
        <v>2216.5</v>
      </c>
      <c r="R34" s="149">
        <v>2216.5</v>
      </c>
    </row>
    <row r="35" s="103" customFormat="1" ht="26" spans="1:18">
      <c r="A35" s="131">
        <v>28</v>
      </c>
      <c r="B35" s="132" t="s">
        <v>90</v>
      </c>
      <c r="C35" s="135" t="s">
        <v>40</v>
      </c>
      <c r="D35" s="135" t="s">
        <v>40</v>
      </c>
      <c r="E35" s="135" t="s">
        <v>40</v>
      </c>
      <c r="F35" s="135" t="s">
        <v>40</v>
      </c>
      <c r="G35" s="135" t="s">
        <v>40</v>
      </c>
      <c r="H35" s="135" t="s">
        <v>40</v>
      </c>
      <c r="I35" s="135" t="s">
        <v>40</v>
      </c>
      <c r="J35" s="93">
        <v>42855</v>
      </c>
      <c r="K35" s="151" t="s">
        <v>91</v>
      </c>
      <c r="L35" s="92"/>
      <c r="M35" s="79"/>
      <c r="N35" s="149"/>
      <c r="O35" s="93">
        <v>42855</v>
      </c>
      <c r="P35" s="92" t="s">
        <v>91</v>
      </c>
      <c r="Q35" s="149">
        <v>2216.5</v>
      </c>
      <c r="R35" s="149">
        <v>2216.5</v>
      </c>
    </row>
    <row r="36" s="103" customFormat="1" ht="26" spans="1:18">
      <c r="A36" s="131">
        <v>29</v>
      </c>
      <c r="B36" s="132" t="s">
        <v>92</v>
      </c>
      <c r="C36" s="135" t="s">
        <v>40</v>
      </c>
      <c r="D36" s="135" t="s">
        <v>40</v>
      </c>
      <c r="E36" s="135" t="s">
        <v>40</v>
      </c>
      <c r="F36" s="135" t="s">
        <v>40</v>
      </c>
      <c r="G36" s="135" t="s">
        <v>40</v>
      </c>
      <c r="H36" s="135" t="s">
        <v>40</v>
      </c>
      <c r="I36" s="135" t="s">
        <v>40</v>
      </c>
      <c r="J36" s="93">
        <v>42886</v>
      </c>
      <c r="K36" s="151" t="s">
        <v>93</v>
      </c>
      <c r="L36" s="92"/>
      <c r="M36" s="79"/>
      <c r="N36" s="149"/>
      <c r="O36" s="93">
        <v>42886</v>
      </c>
      <c r="P36" s="92" t="s">
        <v>93</v>
      </c>
      <c r="Q36" s="149">
        <v>2318</v>
      </c>
      <c r="R36" s="149">
        <v>2318</v>
      </c>
    </row>
    <row r="37" s="103" customFormat="1" ht="26" spans="1:18">
      <c r="A37" s="131">
        <v>30</v>
      </c>
      <c r="B37" s="132" t="s">
        <v>94</v>
      </c>
      <c r="C37" s="135" t="s">
        <v>40</v>
      </c>
      <c r="D37" s="135" t="s">
        <v>40</v>
      </c>
      <c r="E37" s="135" t="s">
        <v>40</v>
      </c>
      <c r="F37" s="135" t="s">
        <v>40</v>
      </c>
      <c r="G37" s="135" t="s">
        <v>40</v>
      </c>
      <c r="H37" s="135" t="s">
        <v>40</v>
      </c>
      <c r="I37" s="135" t="s">
        <v>40</v>
      </c>
      <c r="J37" s="93">
        <v>42916</v>
      </c>
      <c r="K37" s="151" t="s">
        <v>95</v>
      </c>
      <c r="L37" s="92"/>
      <c r="M37" s="79"/>
      <c r="N37" s="149"/>
      <c r="O37" s="93">
        <v>42916</v>
      </c>
      <c r="P37" s="92" t="s">
        <v>95</v>
      </c>
      <c r="Q37" s="149">
        <v>2568</v>
      </c>
      <c r="R37" s="149">
        <v>2568</v>
      </c>
    </row>
    <row r="38" s="103" customFormat="1" ht="26" spans="1:18">
      <c r="A38" s="131">
        <v>31</v>
      </c>
      <c r="B38" s="132" t="s">
        <v>96</v>
      </c>
      <c r="C38" s="135" t="s">
        <v>40</v>
      </c>
      <c r="D38" s="135" t="s">
        <v>40</v>
      </c>
      <c r="E38" s="135" t="s">
        <v>40</v>
      </c>
      <c r="F38" s="135" t="s">
        <v>40</v>
      </c>
      <c r="G38" s="135" t="s">
        <v>40</v>
      </c>
      <c r="H38" s="135" t="s">
        <v>40</v>
      </c>
      <c r="I38" s="135" t="s">
        <v>40</v>
      </c>
      <c r="J38" s="93">
        <v>42947</v>
      </c>
      <c r="K38" s="151" t="s">
        <v>85</v>
      </c>
      <c r="L38" s="92"/>
      <c r="M38" s="79"/>
      <c r="N38" s="149"/>
      <c r="O38" s="93">
        <v>42947</v>
      </c>
      <c r="P38" s="92" t="s">
        <v>85</v>
      </c>
      <c r="Q38" s="149">
        <v>6061.25</v>
      </c>
      <c r="R38" s="149">
        <v>6061.25</v>
      </c>
    </row>
    <row r="39" s="103" customFormat="1" ht="26" spans="1:18">
      <c r="A39" s="131">
        <v>32</v>
      </c>
      <c r="B39" s="132" t="s">
        <v>97</v>
      </c>
      <c r="C39" s="135" t="s">
        <v>40</v>
      </c>
      <c r="D39" s="135" t="s">
        <v>40</v>
      </c>
      <c r="E39" s="135" t="s">
        <v>40</v>
      </c>
      <c r="F39" s="135" t="s">
        <v>40</v>
      </c>
      <c r="G39" s="135" t="s">
        <v>40</v>
      </c>
      <c r="H39" s="135" t="s">
        <v>40</v>
      </c>
      <c r="I39" s="135" t="s">
        <v>40</v>
      </c>
      <c r="J39" s="93">
        <v>42978</v>
      </c>
      <c r="K39" s="151" t="s">
        <v>98</v>
      </c>
      <c r="L39" s="92"/>
      <c r="M39" s="79"/>
      <c r="N39" s="149"/>
      <c r="O39" s="93">
        <v>42978</v>
      </c>
      <c r="P39" s="92" t="s">
        <v>98</v>
      </c>
      <c r="Q39" s="149">
        <v>6061.25</v>
      </c>
      <c r="R39" s="149">
        <v>6061.25</v>
      </c>
    </row>
    <row r="40" s="103" customFormat="1" ht="26" spans="1:18">
      <c r="A40" s="131">
        <v>33</v>
      </c>
      <c r="B40" s="132" t="s">
        <v>99</v>
      </c>
      <c r="C40" s="135" t="s">
        <v>40</v>
      </c>
      <c r="D40" s="135" t="s">
        <v>40</v>
      </c>
      <c r="E40" s="135" t="s">
        <v>40</v>
      </c>
      <c r="F40" s="135" t="s">
        <v>40</v>
      </c>
      <c r="G40" s="135" t="s">
        <v>40</v>
      </c>
      <c r="H40" s="135" t="s">
        <v>40</v>
      </c>
      <c r="I40" s="135" t="s">
        <v>40</v>
      </c>
      <c r="J40" s="93">
        <v>43008</v>
      </c>
      <c r="K40" s="151" t="s">
        <v>100</v>
      </c>
      <c r="L40" s="92"/>
      <c r="M40" s="79"/>
      <c r="N40" s="149"/>
      <c r="O40" s="93">
        <v>43008</v>
      </c>
      <c r="P40" s="92" t="s">
        <v>100</v>
      </c>
      <c r="Q40" s="149">
        <v>6061.25</v>
      </c>
      <c r="R40" s="149">
        <v>6061.25</v>
      </c>
    </row>
    <row r="41" s="103" customFormat="1" ht="26" spans="1:18">
      <c r="A41" s="131">
        <v>34</v>
      </c>
      <c r="B41" s="132" t="s">
        <v>101</v>
      </c>
      <c r="C41" s="135" t="s">
        <v>40</v>
      </c>
      <c r="D41" s="135" t="s">
        <v>40</v>
      </c>
      <c r="E41" s="135" t="s">
        <v>40</v>
      </c>
      <c r="F41" s="135" t="s">
        <v>40</v>
      </c>
      <c r="G41" s="135" t="s">
        <v>40</v>
      </c>
      <c r="H41" s="135" t="s">
        <v>40</v>
      </c>
      <c r="I41" s="135" t="s">
        <v>40</v>
      </c>
      <c r="J41" s="93">
        <v>43039</v>
      </c>
      <c r="K41" s="151" t="s">
        <v>102</v>
      </c>
      <c r="L41" s="92"/>
      <c r="M41" s="79"/>
      <c r="N41" s="149"/>
      <c r="O41" s="93">
        <v>43039</v>
      </c>
      <c r="P41" s="92" t="s">
        <v>102</v>
      </c>
      <c r="Q41" s="149">
        <v>6061.25</v>
      </c>
      <c r="R41" s="149">
        <v>6061.25</v>
      </c>
    </row>
    <row r="42" s="103" customFormat="1" ht="26" spans="1:18">
      <c r="A42" s="131">
        <v>35</v>
      </c>
      <c r="B42" s="132" t="s">
        <v>103</v>
      </c>
      <c r="C42" s="135" t="s">
        <v>40</v>
      </c>
      <c r="D42" s="135" t="s">
        <v>40</v>
      </c>
      <c r="E42" s="135" t="s">
        <v>40</v>
      </c>
      <c r="F42" s="135" t="s">
        <v>40</v>
      </c>
      <c r="G42" s="135" t="s">
        <v>40</v>
      </c>
      <c r="H42" s="135" t="s">
        <v>40</v>
      </c>
      <c r="I42" s="135" t="s">
        <v>40</v>
      </c>
      <c r="J42" s="93">
        <v>43069</v>
      </c>
      <c r="K42" s="151" t="s">
        <v>104</v>
      </c>
      <c r="L42" s="92"/>
      <c r="M42" s="79"/>
      <c r="N42" s="149"/>
      <c r="O42" s="93">
        <v>43069</v>
      </c>
      <c r="P42" s="92" t="s">
        <v>104</v>
      </c>
      <c r="Q42" s="149">
        <v>7347.25</v>
      </c>
      <c r="R42" s="149">
        <v>7347.25</v>
      </c>
    </row>
    <row r="43" s="103" customFormat="1" ht="26" spans="1:18">
      <c r="A43" s="131">
        <v>36</v>
      </c>
      <c r="B43" s="132" t="s">
        <v>105</v>
      </c>
      <c r="C43" s="135" t="s">
        <v>40</v>
      </c>
      <c r="D43" s="135" t="s">
        <v>40</v>
      </c>
      <c r="E43" s="135" t="s">
        <v>40</v>
      </c>
      <c r="F43" s="135" t="s">
        <v>40</v>
      </c>
      <c r="G43" s="135" t="s">
        <v>40</v>
      </c>
      <c r="H43" s="135" t="s">
        <v>40</v>
      </c>
      <c r="I43" s="135" t="s">
        <v>40</v>
      </c>
      <c r="J43" s="93">
        <v>43100</v>
      </c>
      <c r="K43" s="151" t="s">
        <v>106</v>
      </c>
      <c r="L43" s="92"/>
      <c r="M43" s="79"/>
      <c r="N43" s="149"/>
      <c r="O43" s="93">
        <v>43100</v>
      </c>
      <c r="P43" s="92" t="s">
        <v>106</v>
      </c>
      <c r="Q43" s="149">
        <v>7929.3</v>
      </c>
      <c r="R43" s="149">
        <v>7929.3</v>
      </c>
    </row>
    <row r="44" s="103" customFormat="1" ht="13" spans="1:18">
      <c r="A44" s="131">
        <v>37</v>
      </c>
      <c r="B44" s="132" t="s">
        <v>107</v>
      </c>
      <c r="C44" s="135" t="s">
        <v>40</v>
      </c>
      <c r="D44" s="135" t="s">
        <v>40</v>
      </c>
      <c r="E44" s="135" t="s">
        <v>40</v>
      </c>
      <c r="F44" s="135" t="s">
        <v>40</v>
      </c>
      <c r="G44" s="135" t="s">
        <v>40</v>
      </c>
      <c r="H44" s="135" t="s">
        <v>40</v>
      </c>
      <c r="I44" s="135" t="s">
        <v>40</v>
      </c>
      <c r="J44" s="93">
        <v>43159</v>
      </c>
      <c r="K44" s="152" t="s">
        <v>108</v>
      </c>
      <c r="L44" s="79"/>
      <c r="M44" s="79"/>
      <c r="N44" s="149"/>
      <c r="O44" s="93">
        <v>43159</v>
      </c>
      <c r="P44" s="79" t="s">
        <v>108</v>
      </c>
      <c r="Q44" s="149">
        <v>168823.287701149</v>
      </c>
      <c r="R44" s="149">
        <v>168823.287701149</v>
      </c>
    </row>
    <row r="45" s="103" customFormat="1" ht="13" spans="1:18">
      <c r="A45" s="131">
        <v>38</v>
      </c>
      <c r="B45" s="132" t="s">
        <v>109</v>
      </c>
      <c r="C45" s="135" t="s">
        <v>40</v>
      </c>
      <c r="D45" s="135" t="s">
        <v>40</v>
      </c>
      <c r="E45" s="135" t="s">
        <v>40</v>
      </c>
      <c r="F45" s="135" t="s">
        <v>40</v>
      </c>
      <c r="G45" s="135" t="s">
        <v>40</v>
      </c>
      <c r="H45" s="135" t="s">
        <v>40</v>
      </c>
      <c r="I45" s="135" t="s">
        <v>40</v>
      </c>
      <c r="J45" s="93">
        <v>43189</v>
      </c>
      <c r="K45" s="152" t="s">
        <v>110</v>
      </c>
      <c r="L45" s="79"/>
      <c r="M45" s="79"/>
      <c r="N45" s="149"/>
      <c r="O45" s="93">
        <v>43189</v>
      </c>
      <c r="P45" s="79" t="s">
        <v>110</v>
      </c>
      <c r="Q45" s="149">
        <v>154760.93816092</v>
      </c>
      <c r="R45" s="149">
        <v>154760.93816092</v>
      </c>
    </row>
    <row r="46" s="103" customFormat="1" ht="13" spans="1:18">
      <c r="A46" s="131">
        <v>39</v>
      </c>
      <c r="B46" s="132" t="s">
        <v>111</v>
      </c>
      <c r="C46" s="135" t="s">
        <v>40</v>
      </c>
      <c r="D46" s="135" t="s">
        <v>40</v>
      </c>
      <c r="E46" s="135" t="s">
        <v>40</v>
      </c>
      <c r="F46" s="135" t="s">
        <v>40</v>
      </c>
      <c r="G46" s="135" t="s">
        <v>40</v>
      </c>
      <c r="H46" s="135" t="s">
        <v>40</v>
      </c>
      <c r="I46" s="135" t="s">
        <v>40</v>
      </c>
      <c r="J46" s="93">
        <v>43220</v>
      </c>
      <c r="K46" s="152" t="s">
        <v>112</v>
      </c>
      <c r="L46" s="79"/>
      <c r="M46" s="79"/>
      <c r="N46" s="149"/>
      <c r="O46" s="93">
        <v>43220</v>
      </c>
      <c r="P46" s="79" t="s">
        <v>112</v>
      </c>
      <c r="Q46" s="149">
        <v>168776.015210345</v>
      </c>
      <c r="R46" s="149">
        <v>168776.015210345</v>
      </c>
    </row>
    <row r="47" s="103" customFormat="1" ht="13" spans="1:18">
      <c r="A47" s="131">
        <v>40</v>
      </c>
      <c r="B47" s="132" t="s">
        <v>113</v>
      </c>
      <c r="C47" s="135" t="s">
        <v>40</v>
      </c>
      <c r="D47" s="135" t="s">
        <v>40</v>
      </c>
      <c r="E47" s="135" t="s">
        <v>40</v>
      </c>
      <c r="F47" s="135" t="s">
        <v>40</v>
      </c>
      <c r="G47" s="135" t="s">
        <v>40</v>
      </c>
      <c r="H47" s="135" t="s">
        <v>40</v>
      </c>
      <c r="I47" s="135" t="s">
        <v>40</v>
      </c>
      <c r="J47" s="93">
        <v>43251</v>
      </c>
      <c r="K47" s="152" t="s">
        <v>114</v>
      </c>
      <c r="L47" s="79"/>
      <c r="M47" s="79"/>
      <c r="N47" s="149"/>
      <c r="O47" s="93">
        <v>43251</v>
      </c>
      <c r="P47" s="79" t="s">
        <v>114</v>
      </c>
      <c r="Q47" s="149">
        <v>175040.955629885</v>
      </c>
      <c r="R47" s="149">
        <v>175040.955629885</v>
      </c>
    </row>
    <row r="48" s="103" customFormat="1" ht="13" spans="1:18">
      <c r="A48" s="131">
        <v>41</v>
      </c>
      <c r="B48" s="132" t="s">
        <v>115</v>
      </c>
      <c r="C48" s="135" t="s">
        <v>40</v>
      </c>
      <c r="D48" s="135" t="s">
        <v>40</v>
      </c>
      <c r="E48" s="135" t="s">
        <v>40</v>
      </c>
      <c r="F48" s="135" t="s">
        <v>40</v>
      </c>
      <c r="G48" s="135" t="s">
        <v>40</v>
      </c>
      <c r="H48" s="135" t="s">
        <v>40</v>
      </c>
      <c r="I48" s="135" t="s">
        <v>40</v>
      </c>
      <c r="J48" s="93">
        <v>43281</v>
      </c>
      <c r="K48" s="152" t="s">
        <v>108</v>
      </c>
      <c r="L48" s="79"/>
      <c r="M48" s="79"/>
      <c r="N48" s="149"/>
      <c r="O48" s="93">
        <v>43281</v>
      </c>
      <c r="P48" s="79" t="s">
        <v>108</v>
      </c>
      <c r="Q48" s="149">
        <v>180440.970518621</v>
      </c>
      <c r="R48" s="149">
        <v>180440.970518621</v>
      </c>
    </row>
    <row r="49" s="103" customFormat="1" ht="13" spans="1:18">
      <c r="A49" s="131">
        <v>42</v>
      </c>
      <c r="B49" s="132" t="s">
        <v>116</v>
      </c>
      <c r="C49" s="135" t="s">
        <v>40</v>
      </c>
      <c r="D49" s="135" t="s">
        <v>40</v>
      </c>
      <c r="E49" s="135" t="s">
        <v>40</v>
      </c>
      <c r="F49" s="135" t="s">
        <v>40</v>
      </c>
      <c r="G49" s="135" t="s">
        <v>40</v>
      </c>
      <c r="H49" s="135" t="s">
        <v>40</v>
      </c>
      <c r="I49" s="135" t="s">
        <v>40</v>
      </c>
      <c r="J49" s="93">
        <v>43312</v>
      </c>
      <c r="K49" s="152" t="s">
        <v>117</v>
      </c>
      <c r="L49" s="79"/>
      <c r="M49" s="79"/>
      <c r="N49" s="149"/>
      <c r="O49" s="93">
        <v>43312</v>
      </c>
      <c r="P49" s="79" t="s">
        <v>117</v>
      </c>
      <c r="Q49" s="149">
        <v>180745.78176</v>
      </c>
      <c r="R49" s="149">
        <v>180745.78176</v>
      </c>
    </row>
    <row r="50" s="103" customFormat="1" ht="13" spans="1:18">
      <c r="A50" s="131">
        <v>43</v>
      </c>
      <c r="B50" s="132" t="s">
        <v>118</v>
      </c>
      <c r="C50" s="135" t="s">
        <v>40</v>
      </c>
      <c r="D50" s="135" t="s">
        <v>40</v>
      </c>
      <c r="E50" s="135" t="s">
        <v>40</v>
      </c>
      <c r="F50" s="135" t="s">
        <v>40</v>
      </c>
      <c r="G50" s="135" t="s">
        <v>40</v>
      </c>
      <c r="H50" s="135" t="s">
        <v>40</v>
      </c>
      <c r="I50" s="135" t="s">
        <v>40</v>
      </c>
      <c r="J50" s="93">
        <v>43343</v>
      </c>
      <c r="K50" s="152" t="s">
        <v>119</v>
      </c>
      <c r="L50" s="79"/>
      <c r="M50" s="79"/>
      <c r="N50" s="149"/>
      <c r="O50" s="93">
        <v>43343</v>
      </c>
      <c r="P50" s="79" t="s">
        <v>119</v>
      </c>
      <c r="Q50" s="149">
        <v>179804.755724138</v>
      </c>
      <c r="R50" s="149">
        <v>179804.755724138</v>
      </c>
    </row>
    <row r="51" s="103" customFormat="1" ht="13" spans="1:18">
      <c r="A51" s="131">
        <v>44</v>
      </c>
      <c r="B51" s="132" t="s">
        <v>120</v>
      </c>
      <c r="C51" s="135" t="s">
        <v>40</v>
      </c>
      <c r="D51" s="135" t="s">
        <v>40</v>
      </c>
      <c r="E51" s="135" t="s">
        <v>40</v>
      </c>
      <c r="F51" s="135" t="s">
        <v>40</v>
      </c>
      <c r="G51" s="135" t="s">
        <v>40</v>
      </c>
      <c r="H51" s="135" t="s">
        <v>40</v>
      </c>
      <c r="I51" s="135" t="s">
        <v>40</v>
      </c>
      <c r="J51" s="93">
        <v>43373</v>
      </c>
      <c r="K51" s="152" t="s">
        <v>121</v>
      </c>
      <c r="L51" s="79"/>
      <c r="M51" s="79"/>
      <c r="N51" s="149"/>
      <c r="O51" s="93">
        <v>43373</v>
      </c>
      <c r="P51" s="79" t="s">
        <v>121</v>
      </c>
      <c r="Q51" s="149">
        <v>174179.34</v>
      </c>
      <c r="R51" s="149">
        <v>174179.34</v>
      </c>
    </row>
    <row r="52" s="103" customFormat="1" ht="13" spans="1:18">
      <c r="A52" s="131">
        <v>45</v>
      </c>
      <c r="B52" s="132" t="s">
        <v>122</v>
      </c>
      <c r="C52" s="135" t="s">
        <v>40</v>
      </c>
      <c r="D52" s="135" t="s">
        <v>40</v>
      </c>
      <c r="E52" s="135" t="s">
        <v>40</v>
      </c>
      <c r="F52" s="135" t="s">
        <v>40</v>
      </c>
      <c r="G52" s="135" t="s">
        <v>40</v>
      </c>
      <c r="H52" s="135" t="s">
        <v>40</v>
      </c>
      <c r="I52" s="135" t="s">
        <v>40</v>
      </c>
      <c r="J52" s="93">
        <v>43404</v>
      </c>
      <c r="K52" s="152" t="s">
        <v>123</v>
      </c>
      <c r="L52" s="79"/>
      <c r="M52" s="79"/>
      <c r="N52" s="149"/>
      <c r="O52" s="93">
        <v>43404</v>
      </c>
      <c r="P52" s="79" t="s">
        <v>123</v>
      </c>
      <c r="Q52" s="149">
        <v>171986.47</v>
      </c>
      <c r="R52" s="149">
        <v>171986.47</v>
      </c>
    </row>
    <row r="53" s="103" customFormat="1" ht="26" spans="1:18">
      <c r="A53" s="131">
        <v>46</v>
      </c>
      <c r="B53" s="132" t="s">
        <v>124</v>
      </c>
      <c r="C53" s="135" t="s">
        <v>40</v>
      </c>
      <c r="D53" s="135" t="s">
        <v>40</v>
      </c>
      <c r="E53" s="135" t="s">
        <v>40</v>
      </c>
      <c r="F53" s="135" t="s">
        <v>40</v>
      </c>
      <c r="G53" s="135" t="s">
        <v>40</v>
      </c>
      <c r="H53" s="135" t="s">
        <v>40</v>
      </c>
      <c r="I53" s="135" t="s">
        <v>40</v>
      </c>
      <c r="J53" s="93">
        <v>43434</v>
      </c>
      <c r="K53" s="152" t="s">
        <v>117</v>
      </c>
      <c r="L53" s="79"/>
      <c r="M53" s="79"/>
      <c r="N53" s="149"/>
      <c r="O53" s="93">
        <v>43434</v>
      </c>
      <c r="P53" s="79" t="s">
        <v>117</v>
      </c>
      <c r="Q53" s="149">
        <v>163621.37</v>
      </c>
      <c r="R53" s="149">
        <v>163621.37</v>
      </c>
    </row>
    <row r="54" s="103" customFormat="1" ht="26" spans="1:18">
      <c r="A54" s="131">
        <v>47</v>
      </c>
      <c r="B54" s="132" t="s">
        <v>125</v>
      </c>
      <c r="C54" s="135" t="s">
        <v>40</v>
      </c>
      <c r="D54" s="135" t="s">
        <v>40</v>
      </c>
      <c r="E54" s="135" t="s">
        <v>40</v>
      </c>
      <c r="F54" s="135" t="s">
        <v>40</v>
      </c>
      <c r="G54" s="135" t="s">
        <v>40</v>
      </c>
      <c r="H54" s="135" t="s">
        <v>40</v>
      </c>
      <c r="I54" s="135" t="s">
        <v>40</v>
      </c>
      <c r="J54" s="93">
        <v>43465</v>
      </c>
      <c r="K54" s="152" t="s">
        <v>126</v>
      </c>
      <c r="L54" s="79"/>
      <c r="M54" s="79"/>
      <c r="N54" s="149"/>
      <c r="O54" s="93">
        <v>43465</v>
      </c>
      <c r="P54" s="79" t="s">
        <v>126</v>
      </c>
      <c r="Q54" s="149">
        <v>164177.16</v>
      </c>
      <c r="R54" s="149">
        <v>164177.16</v>
      </c>
    </row>
    <row r="55" s="103" customFormat="1" ht="26" spans="1:18">
      <c r="A55" s="131">
        <v>48</v>
      </c>
      <c r="B55" s="132" t="s">
        <v>127</v>
      </c>
      <c r="C55" s="135" t="s">
        <v>40</v>
      </c>
      <c r="D55" s="135" t="s">
        <v>40</v>
      </c>
      <c r="E55" s="135" t="s">
        <v>40</v>
      </c>
      <c r="F55" s="135" t="s">
        <v>40</v>
      </c>
      <c r="G55" s="135" t="s">
        <v>40</v>
      </c>
      <c r="H55" s="135" t="s">
        <v>40</v>
      </c>
      <c r="I55" s="135" t="s">
        <v>40</v>
      </c>
      <c r="J55" s="93">
        <v>43496</v>
      </c>
      <c r="K55" s="152" t="s">
        <v>128</v>
      </c>
      <c r="L55" s="79"/>
      <c r="M55" s="79"/>
      <c r="N55" s="149"/>
      <c r="O55" s="93">
        <v>43496</v>
      </c>
      <c r="P55" s="79" t="s">
        <v>128</v>
      </c>
      <c r="Q55" s="149">
        <v>163349.99</v>
      </c>
      <c r="R55" s="149">
        <v>163349.99</v>
      </c>
    </row>
    <row r="56" s="103" customFormat="1" ht="26" spans="1:18">
      <c r="A56" s="131">
        <v>49</v>
      </c>
      <c r="B56" s="132" t="s">
        <v>129</v>
      </c>
      <c r="C56" s="135" t="s">
        <v>40</v>
      </c>
      <c r="D56" s="135" t="s">
        <v>40</v>
      </c>
      <c r="E56" s="135" t="s">
        <v>40</v>
      </c>
      <c r="F56" s="135" t="s">
        <v>40</v>
      </c>
      <c r="G56" s="135" t="s">
        <v>40</v>
      </c>
      <c r="H56" s="135" t="s">
        <v>40</v>
      </c>
      <c r="I56" s="135" t="s">
        <v>40</v>
      </c>
      <c r="J56" s="93">
        <v>43131</v>
      </c>
      <c r="K56" s="148" t="s">
        <v>130</v>
      </c>
      <c r="L56" s="79"/>
      <c r="M56" s="79"/>
      <c r="N56" s="149"/>
      <c r="O56" s="93">
        <v>43131</v>
      </c>
      <c r="P56" s="150" t="s">
        <v>130</v>
      </c>
      <c r="Q56" s="149">
        <v>16011.91</v>
      </c>
      <c r="R56" s="149">
        <v>16011.91</v>
      </c>
    </row>
    <row r="57" s="103" customFormat="1" ht="26" spans="1:18">
      <c r="A57" s="131">
        <v>50</v>
      </c>
      <c r="B57" s="132" t="s">
        <v>131</v>
      </c>
      <c r="C57" s="135" t="s">
        <v>40</v>
      </c>
      <c r="D57" s="135" t="s">
        <v>40</v>
      </c>
      <c r="E57" s="135" t="s">
        <v>40</v>
      </c>
      <c r="F57" s="135" t="s">
        <v>40</v>
      </c>
      <c r="G57" s="135" t="s">
        <v>40</v>
      </c>
      <c r="H57" s="135" t="s">
        <v>40</v>
      </c>
      <c r="I57" s="135" t="s">
        <v>40</v>
      </c>
      <c r="J57" s="93">
        <v>43159</v>
      </c>
      <c r="K57" s="148" t="s">
        <v>132</v>
      </c>
      <c r="L57" s="79"/>
      <c r="M57" s="79"/>
      <c r="N57" s="149"/>
      <c r="O57" s="93">
        <v>43159</v>
      </c>
      <c r="P57" s="150" t="s">
        <v>132</v>
      </c>
      <c r="Q57" s="149">
        <v>15913.93</v>
      </c>
      <c r="R57" s="149">
        <v>15913.93</v>
      </c>
    </row>
    <row r="58" s="103" customFormat="1" ht="26" spans="1:18">
      <c r="A58" s="131">
        <v>51</v>
      </c>
      <c r="B58" s="132" t="s">
        <v>133</v>
      </c>
      <c r="C58" s="135" t="s">
        <v>40</v>
      </c>
      <c r="D58" s="135" t="s">
        <v>40</v>
      </c>
      <c r="E58" s="135" t="s">
        <v>40</v>
      </c>
      <c r="F58" s="135" t="s">
        <v>40</v>
      </c>
      <c r="G58" s="135" t="s">
        <v>40</v>
      </c>
      <c r="H58" s="135" t="s">
        <v>40</v>
      </c>
      <c r="I58" s="135" t="s">
        <v>40</v>
      </c>
      <c r="J58" s="93">
        <v>43189</v>
      </c>
      <c r="K58" s="148" t="s">
        <v>134</v>
      </c>
      <c r="L58" s="79"/>
      <c r="M58" s="79"/>
      <c r="N58" s="149"/>
      <c r="O58" s="93">
        <v>43189</v>
      </c>
      <c r="P58" s="150" t="s">
        <v>134</v>
      </c>
      <c r="Q58" s="149">
        <v>16070.96</v>
      </c>
      <c r="R58" s="149">
        <v>16070.96</v>
      </c>
    </row>
    <row r="59" s="103" customFormat="1" ht="26" spans="1:18">
      <c r="A59" s="131">
        <v>52</v>
      </c>
      <c r="B59" s="132" t="s">
        <v>135</v>
      </c>
      <c r="C59" s="135" t="s">
        <v>40</v>
      </c>
      <c r="D59" s="135" t="s">
        <v>40</v>
      </c>
      <c r="E59" s="135" t="s">
        <v>40</v>
      </c>
      <c r="F59" s="135" t="s">
        <v>40</v>
      </c>
      <c r="G59" s="135" t="s">
        <v>40</v>
      </c>
      <c r="H59" s="135" t="s">
        <v>40</v>
      </c>
      <c r="I59" s="135" t="s">
        <v>40</v>
      </c>
      <c r="J59" s="93">
        <v>43220</v>
      </c>
      <c r="K59" s="148" t="s">
        <v>136</v>
      </c>
      <c r="L59" s="79"/>
      <c r="M59" s="79"/>
      <c r="N59" s="149"/>
      <c r="O59" s="93">
        <v>43220</v>
      </c>
      <c r="P59" s="150" t="s">
        <v>136</v>
      </c>
      <c r="Q59" s="149">
        <v>16070.96</v>
      </c>
      <c r="R59" s="149">
        <v>16070.96</v>
      </c>
    </row>
    <row r="60" s="103" customFormat="1" ht="26" spans="1:18">
      <c r="A60" s="131">
        <v>53</v>
      </c>
      <c r="B60" s="132" t="s">
        <v>137</v>
      </c>
      <c r="C60" s="135" t="s">
        <v>40</v>
      </c>
      <c r="D60" s="135" t="s">
        <v>40</v>
      </c>
      <c r="E60" s="135" t="s">
        <v>40</v>
      </c>
      <c r="F60" s="135" t="s">
        <v>40</v>
      </c>
      <c r="G60" s="135" t="s">
        <v>40</v>
      </c>
      <c r="H60" s="135" t="s">
        <v>40</v>
      </c>
      <c r="I60" s="135" t="s">
        <v>40</v>
      </c>
      <c r="J60" s="93">
        <v>43251</v>
      </c>
      <c r="K60" s="148" t="s">
        <v>138</v>
      </c>
      <c r="L60" s="79"/>
      <c r="M60" s="79"/>
      <c r="N60" s="149"/>
      <c r="O60" s="93">
        <v>43251</v>
      </c>
      <c r="P60" s="150" t="s">
        <v>138</v>
      </c>
      <c r="Q60" s="149">
        <v>16134.86</v>
      </c>
      <c r="R60" s="149">
        <v>16134.86</v>
      </c>
    </row>
    <row r="61" s="103" customFormat="1" ht="26" spans="1:18">
      <c r="A61" s="131">
        <v>54</v>
      </c>
      <c r="B61" s="132" t="s">
        <v>139</v>
      </c>
      <c r="C61" s="135" t="s">
        <v>40</v>
      </c>
      <c r="D61" s="135" t="s">
        <v>40</v>
      </c>
      <c r="E61" s="135" t="s">
        <v>40</v>
      </c>
      <c r="F61" s="135" t="s">
        <v>40</v>
      </c>
      <c r="G61" s="135" t="s">
        <v>40</v>
      </c>
      <c r="H61" s="135" t="s">
        <v>40</v>
      </c>
      <c r="I61" s="135" t="s">
        <v>40</v>
      </c>
      <c r="J61" s="93">
        <v>43281</v>
      </c>
      <c r="K61" s="148" t="s">
        <v>140</v>
      </c>
      <c r="L61" s="79"/>
      <c r="M61" s="79"/>
      <c r="N61" s="149"/>
      <c r="O61" s="93">
        <v>43281</v>
      </c>
      <c r="P61" s="150" t="s">
        <v>140</v>
      </c>
      <c r="Q61" s="149">
        <v>16411.76</v>
      </c>
      <c r="R61" s="149">
        <v>16411.76</v>
      </c>
    </row>
    <row r="62" s="103" customFormat="1" ht="26" spans="1:18">
      <c r="A62" s="131">
        <v>55</v>
      </c>
      <c r="B62" s="132" t="s">
        <v>141</v>
      </c>
      <c r="C62" s="135" t="s">
        <v>40</v>
      </c>
      <c r="D62" s="135" t="s">
        <v>40</v>
      </c>
      <c r="E62" s="135" t="s">
        <v>40</v>
      </c>
      <c r="F62" s="135" t="s">
        <v>40</v>
      </c>
      <c r="G62" s="135" t="s">
        <v>40</v>
      </c>
      <c r="H62" s="135" t="s">
        <v>40</v>
      </c>
      <c r="I62" s="135" t="s">
        <v>40</v>
      </c>
      <c r="J62" s="93">
        <v>43312</v>
      </c>
      <c r="K62" s="148" t="s">
        <v>142</v>
      </c>
      <c r="L62" s="79"/>
      <c r="M62" s="79"/>
      <c r="N62" s="149"/>
      <c r="O62" s="93">
        <v>43312</v>
      </c>
      <c r="P62" s="150" t="s">
        <v>142</v>
      </c>
      <c r="Q62" s="149">
        <v>17678.75</v>
      </c>
      <c r="R62" s="149">
        <v>17678.75</v>
      </c>
    </row>
    <row r="63" s="103" customFormat="1" ht="26" spans="1:18">
      <c r="A63" s="131">
        <v>56</v>
      </c>
      <c r="B63" s="132" t="s">
        <v>143</v>
      </c>
      <c r="C63" s="135" t="s">
        <v>40</v>
      </c>
      <c r="D63" s="135" t="s">
        <v>40</v>
      </c>
      <c r="E63" s="135" t="s">
        <v>40</v>
      </c>
      <c r="F63" s="135" t="s">
        <v>40</v>
      </c>
      <c r="G63" s="135" t="s">
        <v>40</v>
      </c>
      <c r="H63" s="135" t="s">
        <v>40</v>
      </c>
      <c r="I63" s="135" t="s">
        <v>40</v>
      </c>
      <c r="J63" s="93">
        <v>43343</v>
      </c>
      <c r="K63" s="148" t="s">
        <v>144</v>
      </c>
      <c r="L63" s="79"/>
      <c r="M63" s="79"/>
      <c r="N63" s="149"/>
      <c r="O63" s="93">
        <v>43343</v>
      </c>
      <c r="P63" s="150" t="s">
        <v>144</v>
      </c>
      <c r="Q63" s="149">
        <v>17267.98</v>
      </c>
      <c r="R63" s="149">
        <v>17267.98</v>
      </c>
    </row>
    <row r="64" s="103" customFormat="1" ht="26" spans="1:18">
      <c r="A64" s="131">
        <v>57</v>
      </c>
      <c r="B64" s="132" t="s">
        <v>145</v>
      </c>
      <c r="C64" s="135" t="s">
        <v>40</v>
      </c>
      <c r="D64" s="135" t="s">
        <v>40</v>
      </c>
      <c r="E64" s="135" t="s">
        <v>40</v>
      </c>
      <c r="F64" s="135" t="s">
        <v>40</v>
      </c>
      <c r="G64" s="135" t="s">
        <v>40</v>
      </c>
      <c r="H64" s="135" t="s">
        <v>40</v>
      </c>
      <c r="I64" s="135" t="s">
        <v>40</v>
      </c>
      <c r="J64" s="93">
        <v>43373</v>
      </c>
      <c r="K64" s="148" t="s">
        <v>146</v>
      </c>
      <c r="L64" s="79"/>
      <c r="M64" s="79"/>
      <c r="N64" s="149"/>
      <c r="O64" s="93">
        <v>43373</v>
      </c>
      <c r="P64" s="150" t="s">
        <v>146</v>
      </c>
      <c r="Q64" s="149">
        <v>17611.43</v>
      </c>
      <c r="R64" s="149">
        <v>17611.43</v>
      </c>
    </row>
    <row r="65" s="103" customFormat="1" ht="26" spans="1:18">
      <c r="A65" s="131">
        <v>58</v>
      </c>
      <c r="B65" s="132" t="s">
        <v>147</v>
      </c>
      <c r="C65" s="135" t="s">
        <v>40</v>
      </c>
      <c r="D65" s="135" t="s">
        <v>40</v>
      </c>
      <c r="E65" s="135" t="s">
        <v>40</v>
      </c>
      <c r="F65" s="135" t="s">
        <v>40</v>
      </c>
      <c r="G65" s="135" t="s">
        <v>40</v>
      </c>
      <c r="H65" s="135" t="s">
        <v>40</v>
      </c>
      <c r="I65" s="135" t="s">
        <v>40</v>
      </c>
      <c r="J65" s="93">
        <v>43404</v>
      </c>
      <c r="K65" s="148" t="s">
        <v>148</v>
      </c>
      <c r="L65" s="79"/>
      <c r="M65" s="79"/>
      <c r="N65" s="149"/>
      <c r="O65" s="93">
        <v>43404</v>
      </c>
      <c r="P65" s="150" t="s">
        <v>148</v>
      </c>
      <c r="Q65" s="149">
        <v>17611.43</v>
      </c>
      <c r="R65" s="149">
        <v>17611.43</v>
      </c>
    </row>
    <row r="66" s="103" customFormat="1" ht="26" spans="1:18">
      <c r="A66" s="131">
        <v>59</v>
      </c>
      <c r="B66" s="132" t="s">
        <v>149</v>
      </c>
      <c r="C66" s="135" t="s">
        <v>40</v>
      </c>
      <c r="D66" s="135" t="s">
        <v>40</v>
      </c>
      <c r="E66" s="135" t="s">
        <v>40</v>
      </c>
      <c r="F66" s="135" t="s">
        <v>40</v>
      </c>
      <c r="G66" s="135" t="s">
        <v>40</v>
      </c>
      <c r="H66" s="135" t="s">
        <v>40</v>
      </c>
      <c r="I66" s="135" t="s">
        <v>40</v>
      </c>
      <c r="J66" s="93">
        <v>43434</v>
      </c>
      <c r="K66" s="148" t="s">
        <v>150</v>
      </c>
      <c r="L66" s="79"/>
      <c r="M66" s="79"/>
      <c r="N66" s="149"/>
      <c r="O66" s="93">
        <v>43434</v>
      </c>
      <c r="P66" s="150" t="s">
        <v>150</v>
      </c>
      <c r="Q66" s="149">
        <v>16981.98</v>
      </c>
      <c r="R66" s="149">
        <v>16981.98</v>
      </c>
    </row>
    <row r="67" s="103" customFormat="1" ht="26" spans="1:18">
      <c r="A67" s="131">
        <v>60</v>
      </c>
      <c r="B67" s="132" t="s">
        <v>151</v>
      </c>
      <c r="C67" s="135" t="s">
        <v>40</v>
      </c>
      <c r="D67" s="135" t="s">
        <v>40</v>
      </c>
      <c r="E67" s="135" t="s">
        <v>40</v>
      </c>
      <c r="F67" s="135" t="s">
        <v>40</v>
      </c>
      <c r="G67" s="135" t="s">
        <v>40</v>
      </c>
      <c r="H67" s="135" t="s">
        <v>40</v>
      </c>
      <c r="I67" s="135" t="s">
        <v>40</v>
      </c>
      <c r="J67" s="93">
        <v>43465</v>
      </c>
      <c r="K67" s="148" t="s">
        <v>152</v>
      </c>
      <c r="L67" s="79"/>
      <c r="M67" s="79"/>
      <c r="N67" s="149"/>
      <c r="O67" s="93">
        <v>43465</v>
      </c>
      <c r="P67" s="150" t="s">
        <v>152</v>
      </c>
      <c r="Q67" s="149">
        <v>15919.19</v>
      </c>
      <c r="R67" s="149">
        <v>15919.19</v>
      </c>
    </row>
    <row r="68" s="103" customFormat="1" ht="26" spans="1:18">
      <c r="A68" s="131">
        <v>61</v>
      </c>
      <c r="B68" s="132" t="s">
        <v>153</v>
      </c>
      <c r="C68" s="135" t="s">
        <v>40</v>
      </c>
      <c r="D68" s="135" t="s">
        <v>40</v>
      </c>
      <c r="E68" s="135" t="s">
        <v>40</v>
      </c>
      <c r="F68" s="135" t="s">
        <v>40</v>
      </c>
      <c r="G68" s="135" t="s">
        <v>40</v>
      </c>
      <c r="H68" s="135" t="s">
        <v>40</v>
      </c>
      <c r="I68" s="135" t="s">
        <v>40</v>
      </c>
      <c r="J68" s="93">
        <v>43131</v>
      </c>
      <c r="K68" s="148" t="s">
        <v>154</v>
      </c>
      <c r="L68" s="79"/>
      <c r="M68" s="79"/>
      <c r="N68" s="149"/>
      <c r="O68" s="93">
        <v>43131</v>
      </c>
      <c r="P68" s="150" t="s">
        <v>154</v>
      </c>
      <c r="Q68" s="149">
        <v>8511.35</v>
      </c>
      <c r="R68" s="149">
        <v>8511.35</v>
      </c>
    </row>
    <row r="69" s="103" customFormat="1" ht="26" spans="1:18">
      <c r="A69" s="131">
        <v>62</v>
      </c>
      <c r="B69" s="132" t="s">
        <v>155</v>
      </c>
      <c r="C69" s="135" t="s">
        <v>40</v>
      </c>
      <c r="D69" s="135" t="s">
        <v>40</v>
      </c>
      <c r="E69" s="135" t="s">
        <v>40</v>
      </c>
      <c r="F69" s="135" t="s">
        <v>40</v>
      </c>
      <c r="G69" s="135" t="s">
        <v>40</v>
      </c>
      <c r="H69" s="135" t="s">
        <v>40</v>
      </c>
      <c r="I69" s="135" t="s">
        <v>40</v>
      </c>
      <c r="J69" s="93">
        <v>43159</v>
      </c>
      <c r="K69" s="148" t="s">
        <v>156</v>
      </c>
      <c r="L69" s="79"/>
      <c r="M69" s="79"/>
      <c r="N69" s="149"/>
      <c r="O69" s="93">
        <v>43159</v>
      </c>
      <c r="P69" s="150" t="s">
        <v>156</v>
      </c>
      <c r="Q69" s="149">
        <v>8511.35</v>
      </c>
      <c r="R69" s="149">
        <v>8511.35</v>
      </c>
    </row>
    <row r="70" s="103" customFormat="1" ht="26" spans="1:18">
      <c r="A70" s="131">
        <v>63</v>
      </c>
      <c r="B70" s="132" t="s">
        <v>157</v>
      </c>
      <c r="C70" s="135" t="s">
        <v>40</v>
      </c>
      <c r="D70" s="135" t="s">
        <v>40</v>
      </c>
      <c r="E70" s="135" t="s">
        <v>40</v>
      </c>
      <c r="F70" s="135" t="s">
        <v>40</v>
      </c>
      <c r="G70" s="135" t="s">
        <v>40</v>
      </c>
      <c r="H70" s="135" t="s">
        <v>40</v>
      </c>
      <c r="I70" s="135" t="s">
        <v>40</v>
      </c>
      <c r="J70" s="93">
        <v>43189</v>
      </c>
      <c r="K70" s="148" t="s">
        <v>158</v>
      </c>
      <c r="L70" s="79"/>
      <c r="M70" s="79"/>
      <c r="N70" s="149"/>
      <c r="O70" s="93">
        <v>43189</v>
      </c>
      <c r="P70" s="150" t="s">
        <v>158</v>
      </c>
      <c r="Q70" s="149">
        <v>8511.35</v>
      </c>
      <c r="R70" s="149">
        <v>8511.35</v>
      </c>
    </row>
    <row r="71" s="103" customFormat="1" ht="26" spans="1:18">
      <c r="A71" s="131">
        <v>64</v>
      </c>
      <c r="B71" s="132" t="s">
        <v>159</v>
      </c>
      <c r="C71" s="135" t="s">
        <v>40</v>
      </c>
      <c r="D71" s="135" t="s">
        <v>40</v>
      </c>
      <c r="E71" s="135" t="s">
        <v>40</v>
      </c>
      <c r="F71" s="135" t="s">
        <v>40</v>
      </c>
      <c r="G71" s="135" t="s">
        <v>40</v>
      </c>
      <c r="H71" s="135" t="s">
        <v>40</v>
      </c>
      <c r="I71" s="135" t="s">
        <v>40</v>
      </c>
      <c r="J71" s="93">
        <v>43220</v>
      </c>
      <c r="K71" s="148" t="s">
        <v>160</v>
      </c>
      <c r="L71" s="79"/>
      <c r="M71" s="79"/>
      <c r="N71" s="149"/>
      <c r="O71" s="93">
        <v>43220</v>
      </c>
      <c r="P71" s="150" t="s">
        <v>160</v>
      </c>
      <c r="Q71" s="149">
        <v>8511.35</v>
      </c>
      <c r="R71" s="149">
        <v>8511.35</v>
      </c>
    </row>
    <row r="72" s="103" customFormat="1" ht="26" spans="1:18">
      <c r="A72" s="131">
        <v>65</v>
      </c>
      <c r="B72" s="132" t="s">
        <v>161</v>
      </c>
      <c r="C72" s="135" t="s">
        <v>40</v>
      </c>
      <c r="D72" s="135" t="s">
        <v>40</v>
      </c>
      <c r="E72" s="135" t="s">
        <v>40</v>
      </c>
      <c r="F72" s="135" t="s">
        <v>40</v>
      </c>
      <c r="G72" s="135" t="s">
        <v>40</v>
      </c>
      <c r="H72" s="135" t="s">
        <v>40</v>
      </c>
      <c r="I72" s="135" t="s">
        <v>40</v>
      </c>
      <c r="J72" s="93">
        <v>43251</v>
      </c>
      <c r="K72" s="148" t="s">
        <v>138</v>
      </c>
      <c r="L72" s="79"/>
      <c r="M72" s="79"/>
      <c r="N72" s="149"/>
      <c r="O72" s="93">
        <v>43251</v>
      </c>
      <c r="P72" s="150" t="s">
        <v>138</v>
      </c>
      <c r="Q72" s="149">
        <v>8511.35</v>
      </c>
      <c r="R72" s="149">
        <v>8511.35</v>
      </c>
    </row>
    <row r="73" s="103" customFormat="1" ht="26" spans="1:18">
      <c r="A73" s="131">
        <v>66</v>
      </c>
      <c r="B73" s="132" t="s">
        <v>162</v>
      </c>
      <c r="C73" s="135" t="s">
        <v>40</v>
      </c>
      <c r="D73" s="135" t="s">
        <v>40</v>
      </c>
      <c r="E73" s="135" t="s">
        <v>40</v>
      </c>
      <c r="F73" s="135" t="s">
        <v>40</v>
      </c>
      <c r="G73" s="135" t="s">
        <v>40</v>
      </c>
      <c r="H73" s="135" t="s">
        <v>40</v>
      </c>
      <c r="I73" s="135" t="s">
        <v>40</v>
      </c>
      <c r="J73" s="93">
        <v>43281</v>
      </c>
      <c r="K73" s="148" t="s">
        <v>163</v>
      </c>
      <c r="L73" s="79"/>
      <c r="M73" s="79"/>
      <c r="N73" s="149"/>
      <c r="O73" s="93">
        <v>43281</v>
      </c>
      <c r="P73" s="150" t="s">
        <v>163</v>
      </c>
      <c r="Q73" s="149">
        <v>8511.35</v>
      </c>
      <c r="R73" s="149">
        <v>8511.35</v>
      </c>
    </row>
    <row r="74" s="103" customFormat="1" ht="26" spans="1:18">
      <c r="A74" s="131">
        <v>67</v>
      </c>
      <c r="B74" s="132" t="s">
        <v>164</v>
      </c>
      <c r="C74" s="135" t="s">
        <v>40</v>
      </c>
      <c r="D74" s="135" t="s">
        <v>40</v>
      </c>
      <c r="E74" s="135" t="s">
        <v>40</v>
      </c>
      <c r="F74" s="135" t="s">
        <v>40</v>
      </c>
      <c r="G74" s="135" t="s">
        <v>40</v>
      </c>
      <c r="H74" s="135" t="s">
        <v>40</v>
      </c>
      <c r="I74" s="135" t="s">
        <v>40</v>
      </c>
      <c r="J74" s="93">
        <v>43312</v>
      </c>
      <c r="K74" s="148" t="s">
        <v>142</v>
      </c>
      <c r="L74" s="79"/>
      <c r="M74" s="79"/>
      <c r="N74" s="149"/>
      <c r="O74" s="93">
        <v>43312</v>
      </c>
      <c r="P74" s="150" t="s">
        <v>142</v>
      </c>
      <c r="Q74" s="149">
        <v>8511.35</v>
      </c>
      <c r="R74" s="149">
        <v>8511.35</v>
      </c>
    </row>
    <row r="75" s="103" customFormat="1" ht="26" spans="1:18">
      <c r="A75" s="131">
        <v>68</v>
      </c>
      <c r="B75" s="132" t="s">
        <v>165</v>
      </c>
      <c r="C75" s="135" t="s">
        <v>40</v>
      </c>
      <c r="D75" s="135" t="s">
        <v>40</v>
      </c>
      <c r="E75" s="135" t="s">
        <v>40</v>
      </c>
      <c r="F75" s="135" t="s">
        <v>40</v>
      </c>
      <c r="G75" s="135" t="s">
        <v>40</v>
      </c>
      <c r="H75" s="135" t="s">
        <v>40</v>
      </c>
      <c r="I75" s="135" t="s">
        <v>40</v>
      </c>
      <c r="J75" s="93">
        <v>43343</v>
      </c>
      <c r="K75" s="148" t="s">
        <v>144</v>
      </c>
      <c r="L75" s="79"/>
      <c r="M75" s="79"/>
      <c r="N75" s="149"/>
      <c r="O75" s="93">
        <v>43343</v>
      </c>
      <c r="P75" s="150" t="s">
        <v>144</v>
      </c>
      <c r="Q75" s="149">
        <v>8511.35</v>
      </c>
      <c r="R75" s="149">
        <v>8511.35</v>
      </c>
    </row>
    <row r="76" s="103" customFormat="1" ht="26" spans="1:18">
      <c r="A76" s="131">
        <v>69</v>
      </c>
      <c r="B76" s="132" t="s">
        <v>166</v>
      </c>
      <c r="C76" s="135" t="s">
        <v>40</v>
      </c>
      <c r="D76" s="135" t="s">
        <v>40</v>
      </c>
      <c r="E76" s="135" t="s">
        <v>40</v>
      </c>
      <c r="F76" s="135" t="s">
        <v>40</v>
      </c>
      <c r="G76" s="135" t="s">
        <v>40</v>
      </c>
      <c r="H76" s="135" t="s">
        <v>40</v>
      </c>
      <c r="I76" s="135" t="s">
        <v>40</v>
      </c>
      <c r="J76" s="93">
        <v>43373</v>
      </c>
      <c r="K76" s="148" t="s">
        <v>146</v>
      </c>
      <c r="L76" s="79"/>
      <c r="M76" s="79"/>
      <c r="N76" s="149"/>
      <c r="O76" s="93">
        <v>43373</v>
      </c>
      <c r="P76" s="150" t="s">
        <v>146</v>
      </c>
      <c r="Q76" s="149">
        <v>8930.05</v>
      </c>
      <c r="R76" s="149">
        <v>8930.05</v>
      </c>
    </row>
    <row r="77" s="103" customFormat="1" ht="26" spans="1:18">
      <c r="A77" s="131">
        <v>70</v>
      </c>
      <c r="B77" s="132" t="s">
        <v>167</v>
      </c>
      <c r="C77" s="135" t="s">
        <v>40</v>
      </c>
      <c r="D77" s="135" t="s">
        <v>40</v>
      </c>
      <c r="E77" s="135" t="s">
        <v>40</v>
      </c>
      <c r="F77" s="135" t="s">
        <v>40</v>
      </c>
      <c r="G77" s="135" t="s">
        <v>40</v>
      </c>
      <c r="H77" s="135" t="s">
        <v>40</v>
      </c>
      <c r="I77" s="135" t="s">
        <v>40</v>
      </c>
      <c r="J77" s="93">
        <v>43404</v>
      </c>
      <c r="K77" s="148" t="s">
        <v>148</v>
      </c>
      <c r="L77" s="79"/>
      <c r="M77" s="79"/>
      <c r="N77" s="149"/>
      <c r="O77" s="93">
        <v>43404</v>
      </c>
      <c r="P77" s="150" t="s">
        <v>148</v>
      </c>
      <c r="Q77" s="149">
        <v>8930.05</v>
      </c>
      <c r="R77" s="149">
        <v>8930.05</v>
      </c>
    </row>
    <row r="78" s="103" customFormat="1" ht="26" spans="1:18">
      <c r="A78" s="131">
        <v>71</v>
      </c>
      <c r="B78" s="132" t="s">
        <v>168</v>
      </c>
      <c r="C78" s="135" t="s">
        <v>40</v>
      </c>
      <c r="D78" s="135" t="s">
        <v>40</v>
      </c>
      <c r="E78" s="135" t="s">
        <v>40</v>
      </c>
      <c r="F78" s="135" t="s">
        <v>40</v>
      </c>
      <c r="G78" s="135" t="s">
        <v>40</v>
      </c>
      <c r="H78" s="135" t="s">
        <v>40</v>
      </c>
      <c r="I78" s="135" t="s">
        <v>40</v>
      </c>
      <c r="J78" s="93">
        <v>43434</v>
      </c>
      <c r="K78" s="148" t="s">
        <v>150</v>
      </c>
      <c r="L78" s="79"/>
      <c r="M78" s="79"/>
      <c r="N78" s="149"/>
      <c r="O78" s="93">
        <v>43434</v>
      </c>
      <c r="P78" s="150" t="s">
        <v>150</v>
      </c>
      <c r="Q78" s="149">
        <v>8874.15</v>
      </c>
      <c r="R78" s="149">
        <v>8874.15</v>
      </c>
    </row>
    <row r="79" s="103" customFormat="1" ht="26" spans="1:18">
      <c r="A79" s="131">
        <v>72</v>
      </c>
      <c r="B79" s="132" t="s">
        <v>169</v>
      </c>
      <c r="C79" s="135" t="s">
        <v>40</v>
      </c>
      <c r="D79" s="135" t="s">
        <v>40</v>
      </c>
      <c r="E79" s="135" t="s">
        <v>40</v>
      </c>
      <c r="F79" s="135" t="s">
        <v>40</v>
      </c>
      <c r="G79" s="135" t="s">
        <v>40</v>
      </c>
      <c r="H79" s="135" t="s">
        <v>40</v>
      </c>
      <c r="I79" s="135" t="s">
        <v>40</v>
      </c>
      <c r="J79" s="93">
        <v>43465</v>
      </c>
      <c r="K79" s="148" t="s">
        <v>152</v>
      </c>
      <c r="L79" s="79"/>
      <c r="M79" s="79"/>
      <c r="N79" s="149"/>
      <c r="O79" s="93">
        <v>43465</v>
      </c>
      <c r="P79" s="150" t="s">
        <v>152</v>
      </c>
      <c r="Q79" s="149">
        <v>8874.15</v>
      </c>
      <c r="R79" s="149">
        <v>8874.15</v>
      </c>
    </row>
    <row r="80" s="103" customFormat="1" ht="13" spans="1:18">
      <c r="A80" s="131">
        <v>73</v>
      </c>
      <c r="B80" s="132" t="s">
        <v>170</v>
      </c>
      <c r="C80" s="135" t="s">
        <v>40</v>
      </c>
      <c r="D80" s="135" t="s">
        <v>40</v>
      </c>
      <c r="E80" s="135" t="s">
        <v>40</v>
      </c>
      <c r="F80" s="135" t="s">
        <v>40</v>
      </c>
      <c r="G80" s="135" t="s">
        <v>40</v>
      </c>
      <c r="H80" s="135" t="s">
        <v>40</v>
      </c>
      <c r="I80" s="135" t="s">
        <v>40</v>
      </c>
      <c r="J80" s="93">
        <v>43524</v>
      </c>
      <c r="K80" s="152" t="s">
        <v>138</v>
      </c>
      <c r="L80" s="79"/>
      <c r="M80" s="79"/>
      <c r="N80" s="149"/>
      <c r="O80" s="93">
        <v>43524</v>
      </c>
      <c r="P80" s="79" t="s">
        <v>138</v>
      </c>
      <c r="Q80" s="149">
        <v>178110.74</v>
      </c>
      <c r="R80" s="149">
        <v>178110.74</v>
      </c>
    </row>
    <row r="81" s="103" customFormat="1" ht="13" spans="1:18">
      <c r="A81" s="131">
        <v>74</v>
      </c>
      <c r="B81" s="132" t="s">
        <v>171</v>
      </c>
      <c r="C81" s="135" t="s">
        <v>40</v>
      </c>
      <c r="D81" s="135" t="s">
        <v>40</v>
      </c>
      <c r="E81" s="135" t="s">
        <v>40</v>
      </c>
      <c r="F81" s="135" t="s">
        <v>40</v>
      </c>
      <c r="G81" s="135" t="s">
        <v>40</v>
      </c>
      <c r="H81" s="135" t="s">
        <v>40</v>
      </c>
      <c r="I81" s="135" t="s">
        <v>40</v>
      </c>
      <c r="J81" s="93">
        <v>43554</v>
      </c>
      <c r="K81" s="152" t="s">
        <v>119</v>
      </c>
      <c r="L81" s="79"/>
      <c r="M81" s="79"/>
      <c r="N81" s="149"/>
      <c r="O81" s="93">
        <v>43554</v>
      </c>
      <c r="P81" s="79" t="s">
        <v>119</v>
      </c>
      <c r="Q81" s="149">
        <v>179086.23</v>
      </c>
      <c r="R81" s="149">
        <v>179086.23</v>
      </c>
    </row>
    <row r="82" s="103" customFormat="1" ht="13" spans="1:18">
      <c r="A82" s="131">
        <v>75</v>
      </c>
      <c r="B82" s="132" t="s">
        <v>172</v>
      </c>
      <c r="C82" s="135" t="s">
        <v>40</v>
      </c>
      <c r="D82" s="135" t="s">
        <v>40</v>
      </c>
      <c r="E82" s="135" t="s">
        <v>40</v>
      </c>
      <c r="F82" s="135" t="s">
        <v>40</v>
      </c>
      <c r="G82" s="135" t="s">
        <v>40</v>
      </c>
      <c r="H82" s="135" t="s">
        <v>40</v>
      </c>
      <c r="I82" s="135" t="s">
        <v>40</v>
      </c>
      <c r="J82" s="93">
        <v>43585</v>
      </c>
      <c r="K82" s="152" t="s">
        <v>173</v>
      </c>
      <c r="L82" s="79"/>
      <c r="M82" s="79"/>
      <c r="N82" s="149"/>
      <c r="O82" s="93">
        <v>43585</v>
      </c>
      <c r="P82" s="79" t="s">
        <v>173</v>
      </c>
      <c r="Q82" s="149">
        <v>199152.83</v>
      </c>
      <c r="R82" s="149">
        <v>199152.83</v>
      </c>
    </row>
    <row r="83" s="103" customFormat="1" ht="13" spans="1:18">
      <c r="A83" s="131">
        <v>76</v>
      </c>
      <c r="B83" s="132" t="s">
        <v>174</v>
      </c>
      <c r="C83" s="135" t="s">
        <v>40</v>
      </c>
      <c r="D83" s="135" t="s">
        <v>40</v>
      </c>
      <c r="E83" s="135" t="s">
        <v>40</v>
      </c>
      <c r="F83" s="135" t="s">
        <v>40</v>
      </c>
      <c r="G83" s="135" t="s">
        <v>40</v>
      </c>
      <c r="H83" s="135" t="s">
        <v>40</v>
      </c>
      <c r="I83" s="135" t="s">
        <v>40</v>
      </c>
      <c r="J83" s="93">
        <v>43616</v>
      </c>
      <c r="K83" s="152" t="s">
        <v>132</v>
      </c>
      <c r="L83" s="79"/>
      <c r="M83" s="79"/>
      <c r="N83" s="149"/>
      <c r="O83" s="93">
        <v>43616</v>
      </c>
      <c r="P83" s="79" t="s">
        <v>132</v>
      </c>
      <c r="Q83" s="149">
        <v>195816.48</v>
      </c>
      <c r="R83" s="149">
        <v>195816.48</v>
      </c>
    </row>
    <row r="84" s="103" customFormat="1" ht="13" spans="1:18">
      <c r="A84" s="131">
        <v>77</v>
      </c>
      <c r="B84" s="132" t="s">
        <v>175</v>
      </c>
      <c r="C84" s="135" t="s">
        <v>40</v>
      </c>
      <c r="D84" s="135" t="s">
        <v>40</v>
      </c>
      <c r="E84" s="135" t="s">
        <v>40</v>
      </c>
      <c r="F84" s="135" t="s">
        <v>40</v>
      </c>
      <c r="G84" s="135" t="s">
        <v>40</v>
      </c>
      <c r="H84" s="135" t="s">
        <v>40</v>
      </c>
      <c r="I84" s="135" t="s">
        <v>40</v>
      </c>
      <c r="J84" s="93">
        <v>43646</v>
      </c>
      <c r="K84" s="151" t="s">
        <v>176</v>
      </c>
      <c r="L84" s="79"/>
      <c r="M84" s="79"/>
      <c r="N84" s="149"/>
      <c r="O84" s="93">
        <v>43646</v>
      </c>
      <c r="P84" s="92" t="s">
        <v>176</v>
      </c>
      <c r="Q84" s="149">
        <v>166187.77</v>
      </c>
      <c r="R84" s="149">
        <v>166187.77</v>
      </c>
    </row>
    <row r="85" s="103" customFormat="1" ht="13" spans="1:18">
      <c r="A85" s="131">
        <v>78</v>
      </c>
      <c r="B85" s="132" t="s">
        <v>177</v>
      </c>
      <c r="C85" s="135" t="s">
        <v>40</v>
      </c>
      <c r="D85" s="135" t="s">
        <v>40</v>
      </c>
      <c r="E85" s="135" t="s">
        <v>40</v>
      </c>
      <c r="F85" s="135" t="s">
        <v>40</v>
      </c>
      <c r="G85" s="135" t="s">
        <v>40</v>
      </c>
      <c r="H85" s="135" t="s">
        <v>40</v>
      </c>
      <c r="I85" s="135" t="s">
        <v>40</v>
      </c>
      <c r="J85" s="93">
        <v>43677</v>
      </c>
      <c r="K85" s="151" t="s">
        <v>178</v>
      </c>
      <c r="L85" s="79"/>
      <c r="M85" s="79"/>
      <c r="N85" s="149"/>
      <c r="O85" s="93">
        <v>43677</v>
      </c>
      <c r="P85" s="92" t="s">
        <v>178</v>
      </c>
      <c r="Q85" s="149">
        <v>158506</v>
      </c>
      <c r="R85" s="149">
        <v>158506</v>
      </c>
    </row>
    <row r="86" s="103" customFormat="1" ht="26" spans="1:18">
      <c r="A86" s="131">
        <v>79</v>
      </c>
      <c r="B86" s="132" t="s">
        <v>179</v>
      </c>
      <c r="C86" s="135" t="s">
        <v>40</v>
      </c>
      <c r="D86" s="135" t="s">
        <v>40</v>
      </c>
      <c r="E86" s="135" t="s">
        <v>40</v>
      </c>
      <c r="F86" s="135" t="s">
        <v>40</v>
      </c>
      <c r="G86" s="135" t="s">
        <v>40</v>
      </c>
      <c r="H86" s="135" t="s">
        <v>40</v>
      </c>
      <c r="I86" s="135" t="s">
        <v>40</v>
      </c>
      <c r="J86" s="93">
        <v>43496</v>
      </c>
      <c r="K86" s="152" t="s">
        <v>180</v>
      </c>
      <c r="L86" s="79"/>
      <c r="M86" s="79"/>
      <c r="N86" s="149"/>
      <c r="O86" s="93">
        <v>43496</v>
      </c>
      <c r="P86" s="79" t="s">
        <v>180</v>
      </c>
      <c r="Q86" s="149">
        <v>16443.1</v>
      </c>
      <c r="R86" s="149">
        <v>16443.1</v>
      </c>
    </row>
    <row r="87" s="103" customFormat="1" ht="26" spans="1:18">
      <c r="A87" s="131">
        <v>80</v>
      </c>
      <c r="B87" s="132" t="s">
        <v>181</v>
      </c>
      <c r="C87" s="135" t="s">
        <v>40</v>
      </c>
      <c r="D87" s="135" t="s">
        <v>40</v>
      </c>
      <c r="E87" s="135" t="s">
        <v>40</v>
      </c>
      <c r="F87" s="135" t="s">
        <v>40</v>
      </c>
      <c r="G87" s="135" t="s">
        <v>40</v>
      </c>
      <c r="H87" s="135" t="s">
        <v>40</v>
      </c>
      <c r="I87" s="135" t="s">
        <v>40</v>
      </c>
      <c r="J87" s="93">
        <v>43524</v>
      </c>
      <c r="K87" s="152" t="s">
        <v>182</v>
      </c>
      <c r="L87" s="79"/>
      <c r="M87" s="79"/>
      <c r="N87" s="149"/>
      <c r="O87" s="93">
        <v>43524</v>
      </c>
      <c r="P87" s="79" t="s">
        <v>182</v>
      </c>
      <c r="Q87" s="149">
        <v>17077.6</v>
      </c>
      <c r="R87" s="149">
        <v>17077.6</v>
      </c>
    </row>
    <row r="88" s="103" customFormat="1" ht="26" spans="1:18">
      <c r="A88" s="131">
        <v>81</v>
      </c>
      <c r="B88" s="132" t="s">
        <v>183</v>
      </c>
      <c r="C88" s="135" t="s">
        <v>40</v>
      </c>
      <c r="D88" s="135" t="s">
        <v>40</v>
      </c>
      <c r="E88" s="135" t="s">
        <v>40</v>
      </c>
      <c r="F88" s="135" t="s">
        <v>40</v>
      </c>
      <c r="G88" s="135" t="s">
        <v>40</v>
      </c>
      <c r="H88" s="135" t="s">
        <v>40</v>
      </c>
      <c r="I88" s="135" t="s">
        <v>40</v>
      </c>
      <c r="J88" s="93">
        <v>43554</v>
      </c>
      <c r="K88" s="152" t="s">
        <v>184</v>
      </c>
      <c r="L88" s="79"/>
      <c r="M88" s="79"/>
      <c r="N88" s="149"/>
      <c r="O88" s="93">
        <v>43554</v>
      </c>
      <c r="P88" s="79" t="s">
        <v>184</v>
      </c>
      <c r="Q88" s="149">
        <v>15929.6</v>
      </c>
      <c r="R88" s="149">
        <v>15929.6</v>
      </c>
    </row>
    <row r="89" s="103" customFormat="1" ht="26" spans="1:18">
      <c r="A89" s="131">
        <v>82</v>
      </c>
      <c r="B89" s="132" t="s">
        <v>185</v>
      </c>
      <c r="C89" s="135" t="s">
        <v>40</v>
      </c>
      <c r="D89" s="135" t="s">
        <v>40</v>
      </c>
      <c r="E89" s="135" t="s">
        <v>40</v>
      </c>
      <c r="F89" s="135" t="s">
        <v>40</v>
      </c>
      <c r="G89" s="135" t="s">
        <v>40</v>
      </c>
      <c r="H89" s="135" t="s">
        <v>40</v>
      </c>
      <c r="I89" s="135" t="s">
        <v>40</v>
      </c>
      <c r="J89" s="93">
        <v>43585</v>
      </c>
      <c r="K89" s="152" t="s">
        <v>186</v>
      </c>
      <c r="L89" s="79"/>
      <c r="M89" s="79"/>
      <c r="N89" s="149"/>
      <c r="O89" s="93">
        <v>43585</v>
      </c>
      <c r="P89" s="79" t="s">
        <v>186</v>
      </c>
      <c r="Q89" s="149">
        <v>15929.6</v>
      </c>
      <c r="R89" s="149">
        <v>15929.6</v>
      </c>
    </row>
    <row r="90" s="103" customFormat="1" ht="26" spans="1:18">
      <c r="A90" s="131">
        <v>83</v>
      </c>
      <c r="B90" s="132" t="s">
        <v>187</v>
      </c>
      <c r="C90" s="135" t="s">
        <v>40</v>
      </c>
      <c r="D90" s="135" t="s">
        <v>40</v>
      </c>
      <c r="E90" s="135" t="s">
        <v>40</v>
      </c>
      <c r="F90" s="135" t="s">
        <v>40</v>
      </c>
      <c r="G90" s="135" t="s">
        <v>40</v>
      </c>
      <c r="H90" s="135" t="s">
        <v>40</v>
      </c>
      <c r="I90" s="135" t="s">
        <v>40</v>
      </c>
      <c r="J90" s="93">
        <v>43616</v>
      </c>
      <c r="K90" s="152" t="s">
        <v>188</v>
      </c>
      <c r="L90" s="79"/>
      <c r="M90" s="79"/>
      <c r="N90" s="149"/>
      <c r="O90" s="93">
        <v>43616</v>
      </c>
      <c r="P90" s="79" t="s">
        <v>188</v>
      </c>
      <c r="Q90" s="149">
        <v>15929.6</v>
      </c>
      <c r="R90" s="149">
        <v>15929.6</v>
      </c>
    </row>
    <row r="91" s="103" customFormat="1" ht="26" spans="1:18">
      <c r="A91" s="131">
        <v>84</v>
      </c>
      <c r="B91" s="132" t="s">
        <v>189</v>
      </c>
      <c r="C91" s="135" t="s">
        <v>40</v>
      </c>
      <c r="D91" s="135" t="s">
        <v>40</v>
      </c>
      <c r="E91" s="135" t="s">
        <v>40</v>
      </c>
      <c r="F91" s="135" t="s">
        <v>40</v>
      </c>
      <c r="G91" s="135" t="s">
        <v>40</v>
      </c>
      <c r="H91" s="135" t="s">
        <v>40</v>
      </c>
      <c r="I91" s="135" t="s">
        <v>40</v>
      </c>
      <c r="J91" s="93">
        <v>43646</v>
      </c>
      <c r="K91" s="152" t="s">
        <v>190</v>
      </c>
      <c r="L91" s="79"/>
      <c r="M91" s="79"/>
      <c r="N91" s="149"/>
      <c r="O91" s="93">
        <v>43646</v>
      </c>
      <c r="P91" s="79" t="s">
        <v>190</v>
      </c>
      <c r="Q91" s="149">
        <v>15897.42</v>
      </c>
      <c r="R91" s="149">
        <v>15897.42</v>
      </c>
    </row>
    <row r="92" s="103" customFormat="1" ht="26" spans="1:18">
      <c r="A92" s="131">
        <v>85</v>
      </c>
      <c r="B92" s="132" t="s">
        <v>191</v>
      </c>
      <c r="C92" s="135" t="s">
        <v>40</v>
      </c>
      <c r="D92" s="135" t="s">
        <v>40</v>
      </c>
      <c r="E92" s="135" t="s">
        <v>40</v>
      </c>
      <c r="F92" s="135" t="s">
        <v>40</v>
      </c>
      <c r="G92" s="135" t="s">
        <v>40</v>
      </c>
      <c r="H92" s="135" t="s">
        <v>40</v>
      </c>
      <c r="I92" s="135" t="s">
        <v>40</v>
      </c>
      <c r="J92" s="93">
        <v>43496</v>
      </c>
      <c r="K92" s="152" t="s">
        <v>180</v>
      </c>
      <c r="L92" s="79"/>
      <c r="M92" s="79"/>
      <c r="N92" s="149"/>
      <c r="O92" s="93">
        <v>43496</v>
      </c>
      <c r="P92" s="79" t="s">
        <v>180</v>
      </c>
      <c r="Q92" s="149">
        <v>8623.35</v>
      </c>
      <c r="R92" s="149">
        <v>8623.35</v>
      </c>
    </row>
    <row r="93" s="103" customFormat="1" ht="26" spans="1:18">
      <c r="A93" s="131">
        <v>86</v>
      </c>
      <c r="B93" s="132" t="s">
        <v>192</v>
      </c>
      <c r="C93" s="135" t="s">
        <v>40</v>
      </c>
      <c r="D93" s="135" t="s">
        <v>40</v>
      </c>
      <c r="E93" s="135" t="s">
        <v>40</v>
      </c>
      <c r="F93" s="135" t="s">
        <v>40</v>
      </c>
      <c r="G93" s="135" t="s">
        <v>40</v>
      </c>
      <c r="H93" s="135" t="s">
        <v>40</v>
      </c>
      <c r="I93" s="135" t="s">
        <v>40</v>
      </c>
      <c r="J93" s="93">
        <v>43524</v>
      </c>
      <c r="K93" s="152" t="s">
        <v>182</v>
      </c>
      <c r="L93" s="79"/>
      <c r="M93" s="79"/>
      <c r="N93" s="149"/>
      <c r="O93" s="93">
        <v>43524</v>
      </c>
      <c r="P93" s="79" t="s">
        <v>182</v>
      </c>
      <c r="Q93" s="149">
        <v>8446.25</v>
      </c>
      <c r="R93" s="149">
        <v>8446.25</v>
      </c>
    </row>
    <row r="94" s="103" customFormat="1" ht="26" spans="1:18">
      <c r="A94" s="131">
        <v>87</v>
      </c>
      <c r="B94" s="132" t="s">
        <v>193</v>
      </c>
      <c r="C94" s="135" t="s">
        <v>40</v>
      </c>
      <c r="D94" s="135" t="s">
        <v>40</v>
      </c>
      <c r="E94" s="135" t="s">
        <v>40</v>
      </c>
      <c r="F94" s="135" t="s">
        <v>40</v>
      </c>
      <c r="G94" s="135" t="s">
        <v>40</v>
      </c>
      <c r="H94" s="135" t="s">
        <v>40</v>
      </c>
      <c r="I94" s="135" t="s">
        <v>40</v>
      </c>
      <c r="J94" s="93">
        <v>43554</v>
      </c>
      <c r="K94" s="152" t="s">
        <v>184</v>
      </c>
      <c r="L94" s="79"/>
      <c r="M94" s="79"/>
      <c r="N94" s="149"/>
      <c r="O94" s="93">
        <v>43554</v>
      </c>
      <c r="P94" s="79" t="s">
        <v>184</v>
      </c>
      <c r="Q94" s="149">
        <v>8071.5</v>
      </c>
      <c r="R94" s="149">
        <v>8071.5</v>
      </c>
    </row>
    <row r="95" s="103" customFormat="1" ht="26" spans="1:18">
      <c r="A95" s="131">
        <v>88</v>
      </c>
      <c r="B95" s="132" t="s">
        <v>194</v>
      </c>
      <c r="C95" s="135" t="s">
        <v>40</v>
      </c>
      <c r="D95" s="135" t="s">
        <v>40</v>
      </c>
      <c r="E95" s="135" t="s">
        <v>40</v>
      </c>
      <c r="F95" s="135" t="s">
        <v>40</v>
      </c>
      <c r="G95" s="135" t="s">
        <v>40</v>
      </c>
      <c r="H95" s="135" t="s">
        <v>40</v>
      </c>
      <c r="I95" s="135" t="s">
        <v>40</v>
      </c>
      <c r="J95" s="93">
        <v>43585</v>
      </c>
      <c r="K95" s="152" t="s">
        <v>186</v>
      </c>
      <c r="L95" s="79"/>
      <c r="M95" s="79"/>
      <c r="N95" s="149"/>
      <c r="O95" s="93">
        <v>43585</v>
      </c>
      <c r="P95" s="79" t="s">
        <v>186</v>
      </c>
      <c r="Q95" s="149">
        <v>7617.1</v>
      </c>
      <c r="R95" s="149">
        <v>7617.1</v>
      </c>
    </row>
    <row r="96" s="103" customFormat="1" ht="26" spans="1:18">
      <c r="A96" s="131">
        <v>89</v>
      </c>
      <c r="B96" s="132" t="s">
        <v>195</v>
      </c>
      <c r="C96" s="135" t="s">
        <v>40</v>
      </c>
      <c r="D96" s="135" t="s">
        <v>40</v>
      </c>
      <c r="E96" s="135" t="s">
        <v>40</v>
      </c>
      <c r="F96" s="135" t="s">
        <v>40</v>
      </c>
      <c r="G96" s="135" t="s">
        <v>40</v>
      </c>
      <c r="H96" s="135" t="s">
        <v>40</v>
      </c>
      <c r="I96" s="135" t="s">
        <v>40</v>
      </c>
      <c r="J96" s="93">
        <v>43616</v>
      </c>
      <c r="K96" s="152" t="s">
        <v>196</v>
      </c>
      <c r="L96" s="79"/>
      <c r="M96" s="79"/>
      <c r="N96" s="149"/>
      <c r="O96" s="93">
        <v>43616</v>
      </c>
      <c r="P96" s="79" t="s">
        <v>196</v>
      </c>
      <c r="Q96" s="149">
        <v>8367.1</v>
      </c>
      <c r="R96" s="149">
        <v>8367.1</v>
      </c>
    </row>
    <row r="97" s="103" customFormat="1" ht="26" spans="1:18">
      <c r="A97" s="131">
        <v>90</v>
      </c>
      <c r="B97" s="132" t="s">
        <v>197</v>
      </c>
      <c r="C97" s="135" t="s">
        <v>40</v>
      </c>
      <c r="D97" s="135" t="s">
        <v>40</v>
      </c>
      <c r="E97" s="135" t="s">
        <v>40</v>
      </c>
      <c r="F97" s="135" t="s">
        <v>40</v>
      </c>
      <c r="G97" s="135" t="s">
        <v>40</v>
      </c>
      <c r="H97" s="135" t="s">
        <v>40</v>
      </c>
      <c r="I97" s="135" t="s">
        <v>40</v>
      </c>
      <c r="J97" s="93">
        <v>43646</v>
      </c>
      <c r="K97" s="152" t="s">
        <v>198</v>
      </c>
      <c r="L97" s="79"/>
      <c r="M97" s="79"/>
      <c r="N97" s="149"/>
      <c r="O97" s="93">
        <v>43646</v>
      </c>
      <c r="P97" s="79" t="s">
        <v>198</v>
      </c>
      <c r="Q97" s="149">
        <v>8367.1</v>
      </c>
      <c r="R97" s="149">
        <v>8367.1</v>
      </c>
    </row>
    <row r="98" s="104" customFormat="1" ht="13" spans="1:18">
      <c r="A98" s="154" t="s">
        <v>199</v>
      </c>
      <c r="B98" s="154"/>
      <c r="C98" s="154"/>
      <c r="D98" s="155"/>
      <c r="E98" s="154"/>
      <c r="F98" s="154"/>
      <c r="G98" s="154"/>
      <c r="H98" s="155">
        <f>SUM(H78:H97)</f>
        <v>0</v>
      </c>
      <c r="I98" s="155">
        <f>SUM(I78:I97)</f>
        <v>0</v>
      </c>
      <c r="J98" s="12"/>
      <c r="K98" s="181"/>
      <c r="L98" s="181"/>
      <c r="M98" s="181"/>
      <c r="N98" s="155">
        <f>SUM(N78:N97)</f>
        <v>0</v>
      </c>
      <c r="O98" s="182"/>
      <c r="P98" s="183"/>
      <c r="Q98" s="155">
        <f>SUM(Q8:Q97)</f>
        <v>5283100.32619931</v>
      </c>
      <c r="R98" s="155">
        <f>SUM(R8:R97)</f>
        <v>5283100.32619931</v>
      </c>
    </row>
    <row r="99" s="102" customFormat="1" ht="13" spans="1:18">
      <c r="A99" s="127" t="s">
        <v>200</v>
      </c>
      <c r="B99" s="128"/>
      <c r="C99" s="127"/>
      <c r="D99" s="127"/>
      <c r="E99" s="128"/>
      <c r="F99" s="127"/>
      <c r="G99" s="130"/>
      <c r="H99" s="127"/>
      <c r="I99" s="127"/>
      <c r="J99" s="184"/>
      <c r="K99" s="83"/>
      <c r="L99" s="83"/>
      <c r="M99" s="83"/>
      <c r="N99" s="185"/>
      <c r="O99" s="83"/>
      <c r="P99" s="83"/>
      <c r="Q99" s="153"/>
      <c r="R99" s="153"/>
    </row>
    <row r="100" s="103" customFormat="1" ht="26" spans="1:18">
      <c r="A100" s="131">
        <v>1</v>
      </c>
      <c r="B100" s="156" t="s">
        <v>201</v>
      </c>
      <c r="C100" s="157" t="s">
        <v>202</v>
      </c>
      <c r="D100" s="158" t="s">
        <v>203</v>
      </c>
      <c r="E100" s="159" t="s">
        <v>204</v>
      </c>
      <c r="F100" s="159"/>
      <c r="G100" s="160">
        <v>3164.54</v>
      </c>
      <c r="H100" s="131">
        <v>1</v>
      </c>
      <c r="I100" s="186">
        <f>G100*H100</f>
        <v>3164.54</v>
      </c>
      <c r="J100" s="93">
        <v>42886</v>
      </c>
      <c r="K100" s="187" t="s">
        <v>205</v>
      </c>
      <c r="L100" s="188">
        <v>42858</v>
      </c>
      <c r="M100" s="243" t="s">
        <v>206</v>
      </c>
      <c r="N100" s="149">
        <v>3164.54</v>
      </c>
      <c r="O100" s="189">
        <v>42855</v>
      </c>
      <c r="P100" s="79" t="s">
        <v>207</v>
      </c>
      <c r="Q100" s="149">
        <v>3164.54</v>
      </c>
      <c r="R100" s="149">
        <v>3164.54</v>
      </c>
    </row>
    <row r="101" s="103" customFormat="1" ht="26" spans="1:18">
      <c r="A101" s="131">
        <v>2</v>
      </c>
      <c r="B101" s="156" t="s">
        <v>208</v>
      </c>
      <c r="C101" s="133"/>
      <c r="D101" s="161" t="s">
        <v>209</v>
      </c>
      <c r="E101" s="159" t="s">
        <v>210</v>
      </c>
      <c r="F101" s="159"/>
      <c r="G101" s="162">
        <v>2264.96</v>
      </c>
      <c r="H101" s="131">
        <v>1</v>
      </c>
      <c r="I101" s="186">
        <f>G101*H101</f>
        <v>2264.96</v>
      </c>
      <c r="J101" s="93">
        <v>42978</v>
      </c>
      <c r="K101" s="187" t="s">
        <v>211</v>
      </c>
      <c r="L101" s="188">
        <v>42966</v>
      </c>
      <c r="M101" s="79">
        <v>19824647</v>
      </c>
      <c r="N101" s="149">
        <v>2264.96</v>
      </c>
      <c r="O101" s="189">
        <v>42978</v>
      </c>
      <c r="P101" s="79" t="s">
        <v>212</v>
      </c>
      <c r="Q101" s="149">
        <v>2264.96</v>
      </c>
      <c r="R101" s="149">
        <v>2264.96</v>
      </c>
    </row>
    <row r="102" s="103" customFormat="1" ht="26" spans="1:18">
      <c r="A102" s="131">
        <v>3</v>
      </c>
      <c r="B102" s="156" t="s">
        <v>213</v>
      </c>
      <c r="C102" s="133"/>
      <c r="D102" s="161" t="s">
        <v>209</v>
      </c>
      <c r="E102" s="159" t="s">
        <v>214</v>
      </c>
      <c r="F102" s="159"/>
      <c r="G102" s="162">
        <v>69914.5</v>
      </c>
      <c r="H102" s="163">
        <v>1</v>
      </c>
      <c r="I102" s="186">
        <f>G102*H102</f>
        <v>69914.5</v>
      </c>
      <c r="J102" s="93">
        <v>42978</v>
      </c>
      <c r="K102" s="187" t="s">
        <v>215</v>
      </c>
      <c r="L102" s="188">
        <v>42964</v>
      </c>
      <c r="M102" s="150" t="s">
        <v>216</v>
      </c>
      <c r="N102" s="149">
        <v>69914.5</v>
      </c>
      <c r="O102" s="93">
        <v>42978</v>
      </c>
      <c r="P102" s="79" t="s">
        <v>217</v>
      </c>
      <c r="Q102" s="149">
        <v>69914.5</v>
      </c>
      <c r="R102" s="149">
        <v>69914.5</v>
      </c>
    </row>
    <row r="103" s="103" customFormat="1" ht="26" spans="1:18">
      <c r="A103" s="131">
        <v>4</v>
      </c>
      <c r="B103" s="164" t="s">
        <v>218</v>
      </c>
      <c r="C103" s="133"/>
      <c r="D103" s="161" t="s">
        <v>209</v>
      </c>
      <c r="E103" s="159" t="s">
        <v>219</v>
      </c>
      <c r="F103" s="159"/>
      <c r="G103" s="165">
        <v>5982.91</v>
      </c>
      <c r="H103" s="163">
        <v>1</v>
      </c>
      <c r="I103" s="186">
        <f>G103*H103</f>
        <v>5982.91</v>
      </c>
      <c r="J103" s="93">
        <v>43131</v>
      </c>
      <c r="K103" s="187" t="s">
        <v>220</v>
      </c>
      <c r="L103" s="188">
        <v>43098</v>
      </c>
      <c r="M103" s="79">
        <v>40923687</v>
      </c>
      <c r="N103" s="149">
        <v>5982.91</v>
      </c>
      <c r="O103" s="93">
        <v>43131</v>
      </c>
      <c r="P103" s="79" t="s">
        <v>221</v>
      </c>
      <c r="Q103" s="149">
        <v>5982.91</v>
      </c>
      <c r="R103" s="149">
        <v>5982.91</v>
      </c>
    </row>
    <row r="104" s="103" customFormat="1" ht="26" spans="1:18">
      <c r="A104" s="131">
        <v>5</v>
      </c>
      <c r="B104" s="164" t="s">
        <v>222</v>
      </c>
      <c r="C104" s="166" t="s">
        <v>223</v>
      </c>
      <c r="D104" s="161" t="s">
        <v>224</v>
      </c>
      <c r="E104" s="159" t="s">
        <v>225</v>
      </c>
      <c r="F104" s="159"/>
      <c r="G104" s="165">
        <v>3919.83</v>
      </c>
      <c r="H104" s="163">
        <v>1</v>
      </c>
      <c r="I104" s="186">
        <f>G104*H104</f>
        <v>3919.83</v>
      </c>
      <c r="J104" s="93">
        <v>43312</v>
      </c>
      <c r="K104" s="187" t="s">
        <v>226</v>
      </c>
      <c r="L104" s="188">
        <v>43293</v>
      </c>
      <c r="M104" s="243" t="s">
        <v>227</v>
      </c>
      <c r="N104" s="149">
        <v>3919.83</v>
      </c>
      <c r="O104" s="189">
        <v>43281</v>
      </c>
      <c r="P104" s="79" t="s">
        <v>212</v>
      </c>
      <c r="Q104" s="149">
        <v>3919.83</v>
      </c>
      <c r="R104" s="149">
        <v>3780.83</v>
      </c>
    </row>
    <row r="105" s="103" customFormat="1" ht="26" spans="1:18">
      <c r="A105" s="131">
        <v>6</v>
      </c>
      <c r="B105" s="167" t="s">
        <v>228</v>
      </c>
      <c r="C105" s="133"/>
      <c r="D105" s="161" t="s">
        <v>209</v>
      </c>
      <c r="E105" s="159" t="s">
        <v>229</v>
      </c>
      <c r="F105" s="159"/>
      <c r="G105" s="165">
        <v>5948.28</v>
      </c>
      <c r="H105" s="163">
        <v>1</v>
      </c>
      <c r="I105" s="186">
        <v>5948.28</v>
      </c>
      <c r="J105" s="93">
        <v>43343</v>
      </c>
      <c r="K105" s="187" t="s">
        <v>230</v>
      </c>
      <c r="L105" s="188">
        <v>43311</v>
      </c>
      <c r="M105" s="243" t="s">
        <v>231</v>
      </c>
      <c r="N105" s="149">
        <v>5948.28</v>
      </c>
      <c r="O105" s="190">
        <v>43312</v>
      </c>
      <c r="P105" s="79" t="s">
        <v>232</v>
      </c>
      <c r="Q105" s="196">
        <v>5948.28</v>
      </c>
      <c r="R105" s="196">
        <v>5948.28</v>
      </c>
    </row>
    <row r="106" s="103" customFormat="1" ht="26" spans="1:18">
      <c r="A106" s="131">
        <v>7</v>
      </c>
      <c r="B106" s="164" t="s">
        <v>233</v>
      </c>
      <c r="C106" s="133"/>
      <c r="D106" s="161" t="s">
        <v>209</v>
      </c>
      <c r="E106" s="159" t="s">
        <v>229</v>
      </c>
      <c r="F106" s="159"/>
      <c r="G106" s="165">
        <v>10344.83</v>
      </c>
      <c r="H106" s="163">
        <v>1</v>
      </c>
      <c r="I106" s="186">
        <v>10344.83</v>
      </c>
      <c r="J106" s="93">
        <v>43343</v>
      </c>
      <c r="K106" s="187" t="s">
        <v>230</v>
      </c>
      <c r="L106" s="188">
        <v>43311</v>
      </c>
      <c r="M106" s="243" t="s">
        <v>234</v>
      </c>
      <c r="N106" s="149">
        <v>10344.83</v>
      </c>
      <c r="O106" s="190">
        <v>43312</v>
      </c>
      <c r="P106" s="79" t="s">
        <v>232</v>
      </c>
      <c r="Q106" s="196">
        <v>10344.83</v>
      </c>
      <c r="R106" s="196">
        <v>10344.83</v>
      </c>
    </row>
    <row r="107" s="103" customFormat="1" ht="26" spans="1:18">
      <c r="A107" s="131">
        <v>8</v>
      </c>
      <c r="B107" s="164" t="s">
        <v>235</v>
      </c>
      <c r="C107" s="133"/>
      <c r="D107" s="161" t="s">
        <v>209</v>
      </c>
      <c r="E107" s="159" t="s">
        <v>236</v>
      </c>
      <c r="F107" s="159"/>
      <c r="G107" s="165">
        <v>2683</v>
      </c>
      <c r="H107" s="163">
        <v>1</v>
      </c>
      <c r="I107" s="186">
        <v>2683</v>
      </c>
      <c r="J107" s="93">
        <v>43373</v>
      </c>
      <c r="K107" s="187" t="s">
        <v>237</v>
      </c>
      <c r="L107" s="188">
        <v>43328</v>
      </c>
      <c r="M107" s="79">
        <v>63053011</v>
      </c>
      <c r="N107" s="149">
        <v>2683</v>
      </c>
      <c r="O107" s="190">
        <v>43343</v>
      </c>
      <c r="P107" s="79" t="s">
        <v>238</v>
      </c>
      <c r="Q107" s="196">
        <v>2683</v>
      </c>
      <c r="R107" s="196">
        <v>2683</v>
      </c>
    </row>
    <row r="108" s="103" customFormat="1" ht="26" spans="1:18">
      <c r="A108" s="131">
        <v>9</v>
      </c>
      <c r="B108" s="167" t="s">
        <v>239</v>
      </c>
      <c r="C108" s="133"/>
      <c r="D108" s="161" t="s">
        <v>240</v>
      </c>
      <c r="E108" s="159" t="s">
        <v>241</v>
      </c>
      <c r="F108" s="159"/>
      <c r="G108" s="165">
        <v>3398.06</v>
      </c>
      <c r="H108" s="163">
        <v>1</v>
      </c>
      <c r="I108" s="186">
        <v>3398.06</v>
      </c>
      <c r="J108" s="93">
        <v>43465</v>
      </c>
      <c r="K108" s="187" t="s">
        <v>242</v>
      </c>
      <c r="L108" s="188">
        <v>43440</v>
      </c>
      <c r="M108" s="79">
        <v>25811150</v>
      </c>
      <c r="N108" s="149">
        <v>3398.06</v>
      </c>
      <c r="O108" s="189">
        <v>43465</v>
      </c>
      <c r="P108" s="79" t="s">
        <v>243</v>
      </c>
      <c r="Q108" s="149">
        <v>3398.06</v>
      </c>
      <c r="R108" s="149">
        <v>3398.06</v>
      </c>
    </row>
    <row r="109" s="103" customFormat="1" ht="26" spans="1:18">
      <c r="A109" s="131">
        <v>10</v>
      </c>
      <c r="B109" s="164" t="s">
        <v>244</v>
      </c>
      <c r="C109" s="166" t="s">
        <v>245</v>
      </c>
      <c r="D109" s="158" t="s">
        <v>203</v>
      </c>
      <c r="E109" s="159" t="s">
        <v>246</v>
      </c>
      <c r="F109" s="159"/>
      <c r="G109" s="165">
        <v>5430.52</v>
      </c>
      <c r="H109" s="163">
        <v>1</v>
      </c>
      <c r="I109" s="186">
        <v>5430.52</v>
      </c>
      <c r="J109" s="93">
        <v>43496</v>
      </c>
      <c r="K109" s="187" t="s">
        <v>247</v>
      </c>
      <c r="L109" s="188">
        <v>43465</v>
      </c>
      <c r="M109" s="243" t="s">
        <v>248</v>
      </c>
      <c r="N109" s="149">
        <v>5430.52</v>
      </c>
      <c r="O109" s="93">
        <v>43646</v>
      </c>
      <c r="P109" s="79" t="s">
        <v>249</v>
      </c>
      <c r="Q109" s="149">
        <v>5430.52</v>
      </c>
      <c r="R109" s="149">
        <v>5430.52</v>
      </c>
    </row>
    <row r="110" s="103" customFormat="1" ht="26" spans="1:18">
      <c r="A110" s="131">
        <v>11</v>
      </c>
      <c r="B110" s="164" t="s">
        <v>222</v>
      </c>
      <c r="C110" s="133" t="s">
        <v>223</v>
      </c>
      <c r="D110" s="161" t="s">
        <v>250</v>
      </c>
      <c r="E110" s="159" t="s">
        <v>251</v>
      </c>
      <c r="F110" s="159"/>
      <c r="G110" s="165">
        <v>3627.43</v>
      </c>
      <c r="H110" s="163">
        <v>1</v>
      </c>
      <c r="I110" s="186">
        <v>3627.43</v>
      </c>
      <c r="J110" s="93">
        <v>43646</v>
      </c>
      <c r="K110" s="187" t="s">
        <v>252</v>
      </c>
      <c r="L110" s="188">
        <v>43612</v>
      </c>
      <c r="M110" s="243" t="s">
        <v>253</v>
      </c>
      <c r="N110" s="149">
        <v>3627.43</v>
      </c>
      <c r="O110" s="93" t="s">
        <v>254</v>
      </c>
      <c r="P110" s="79" t="s">
        <v>255</v>
      </c>
      <c r="Q110" s="149">
        <v>3627.43</v>
      </c>
      <c r="R110" s="149">
        <v>3627.43</v>
      </c>
    </row>
    <row r="111" s="104" customFormat="1" ht="13" spans="1:18">
      <c r="A111" s="154" t="s">
        <v>256</v>
      </c>
      <c r="B111" s="168"/>
      <c r="C111" s="154"/>
      <c r="D111" s="155"/>
      <c r="E111" s="168"/>
      <c r="F111" s="154"/>
      <c r="G111" s="169"/>
      <c r="H111" s="170">
        <f>SUM(H100:H110)</f>
        <v>11</v>
      </c>
      <c r="I111" s="155">
        <f>SUM(I100:I110)</f>
        <v>116678.86</v>
      </c>
      <c r="J111" s="12"/>
      <c r="K111" s="182"/>
      <c r="L111" s="191"/>
      <c r="M111" s="182"/>
      <c r="N111" s="155">
        <f t="shared" ref="N111:R111" si="0">SUM(N100:N110)</f>
        <v>116678.86</v>
      </c>
      <c r="O111" s="192"/>
      <c r="P111" s="182"/>
      <c r="Q111" s="155">
        <f>SUM(Q100:Q110)</f>
        <v>116678.86</v>
      </c>
      <c r="R111" s="155">
        <f t="shared" si="0"/>
        <v>116539.86</v>
      </c>
    </row>
    <row r="112" s="102" customFormat="1" ht="13" spans="1:18">
      <c r="A112" s="127" t="s">
        <v>257</v>
      </c>
      <c r="B112" s="128"/>
      <c r="C112" s="127"/>
      <c r="D112" s="127"/>
      <c r="E112" s="128"/>
      <c r="F112" s="127"/>
      <c r="G112" s="130"/>
      <c r="H112" s="127"/>
      <c r="I112" s="127"/>
      <c r="J112" s="11"/>
      <c r="K112" s="83"/>
      <c r="L112" s="83"/>
      <c r="M112" s="83"/>
      <c r="N112" s="185"/>
      <c r="O112" s="83"/>
      <c r="P112" s="83"/>
      <c r="Q112" s="197"/>
      <c r="R112" s="197"/>
    </row>
    <row r="113" s="102" customFormat="1" ht="13" spans="1:18">
      <c r="A113" s="171">
        <v>1</v>
      </c>
      <c r="B113" s="172"/>
      <c r="C113" s="171"/>
      <c r="D113" s="173"/>
      <c r="E113" s="174"/>
      <c r="F113" s="175"/>
      <c r="G113" s="176"/>
      <c r="H113" s="177"/>
      <c r="I113" s="177"/>
      <c r="J113" s="193"/>
      <c r="K113" s="83"/>
      <c r="L113" s="83"/>
      <c r="M113" s="83"/>
      <c r="N113" s="185"/>
      <c r="O113" s="194"/>
      <c r="P113" s="83"/>
      <c r="Q113" s="197"/>
      <c r="R113" s="197"/>
    </row>
    <row r="114" s="104" customFormat="1" ht="13" spans="1:18">
      <c r="A114" s="154" t="s">
        <v>258</v>
      </c>
      <c r="B114" s="168"/>
      <c r="C114" s="154"/>
      <c r="D114" s="155"/>
      <c r="E114" s="168"/>
      <c r="F114" s="154"/>
      <c r="G114" s="169"/>
      <c r="H114" s="155">
        <f>SUM(H113:H113)</f>
        <v>0</v>
      </c>
      <c r="I114" s="155">
        <f>SUM(I113:I113)</f>
        <v>0</v>
      </c>
      <c r="J114" s="12"/>
      <c r="K114" s="182"/>
      <c r="L114" s="182"/>
      <c r="M114" s="182"/>
      <c r="N114" s="155">
        <f>SUM(N113:N113)</f>
        <v>0</v>
      </c>
      <c r="O114" s="182"/>
      <c r="P114" s="182"/>
      <c r="Q114" s="155">
        <f>SUM(Q113:Q113)</f>
        <v>0</v>
      </c>
      <c r="R114" s="155">
        <f>SUM(R113:R113)</f>
        <v>0</v>
      </c>
    </row>
    <row r="115" s="102" customFormat="1" ht="13" spans="1:18">
      <c r="A115" s="127" t="s">
        <v>259</v>
      </c>
      <c r="B115" s="128"/>
      <c r="C115" s="127"/>
      <c r="D115" s="127"/>
      <c r="E115" s="128"/>
      <c r="F115" s="127"/>
      <c r="G115" s="130"/>
      <c r="H115" s="127"/>
      <c r="I115" s="127"/>
      <c r="J115" s="11"/>
      <c r="K115" s="83"/>
      <c r="L115" s="83"/>
      <c r="M115" s="83"/>
      <c r="N115" s="185"/>
      <c r="O115" s="83"/>
      <c r="P115" s="83"/>
      <c r="Q115" s="197"/>
      <c r="R115" s="197"/>
    </row>
    <row r="116" s="103" customFormat="1" ht="26" spans="1:18">
      <c r="A116" s="131">
        <v>1</v>
      </c>
      <c r="B116" s="178" t="s">
        <v>260</v>
      </c>
      <c r="C116" s="133"/>
      <c r="D116" s="161" t="s">
        <v>261</v>
      </c>
      <c r="E116" s="159" t="s">
        <v>262</v>
      </c>
      <c r="F116" s="159"/>
      <c r="G116" s="160">
        <v>50000</v>
      </c>
      <c r="H116" s="163">
        <v>1</v>
      </c>
      <c r="I116" s="186">
        <v>50000</v>
      </c>
      <c r="J116" s="93">
        <v>42886</v>
      </c>
      <c r="K116" s="92" t="s">
        <v>263</v>
      </c>
      <c r="L116" s="195">
        <v>42866</v>
      </c>
      <c r="M116" s="243" t="s">
        <v>264</v>
      </c>
      <c r="N116" s="149">
        <v>50000</v>
      </c>
      <c r="O116" s="195">
        <v>42886</v>
      </c>
      <c r="P116" s="79" t="s">
        <v>265</v>
      </c>
      <c r="Q116" s="149">
        <v>50000</v>
      </c>
      <c r="R116" s="149">
        <v>50000</v>
      </c>
    </row>
    <row r="117" s="103" customFormat="1" ht="26" spans="1:18">
      <c r="A117" s="131">
        <v>2</v>
      </c>
      <c r="B117" s="178" t="s">
        <v>266</v>
      </c>
      <c r="C117" s="133"/>
      <c r="D117" s="161" t="s">
        <v>267</v>
      </c>
      <c r="E117" s="159" t="s">
        <v>268</v>
      </c>
      <c r="F117" s="159"/>
      <c r="G117" s="160">
        <v>965</v>
      </c>
      <c r="H117" s="163">
        <v>1</v>
      </c>
      <c r="I117" s="186">
        <v>965</v>
      </c>
      <c r="J117" s="93">
        <v>42766</v>
      </c>
      <c r="K117" s="92" t="s">
        <v>269</v>
      </c>
      <c r="L117" s="195">
        <v>42741</v>
      </c>
      <c r="M117" s="243" t="s">
        <v>270</v>
      </c>
      <c r="N117" s="149">
        <v>965</v>
      </c>
      <c r="O117" s="195">
        <v>42766</v>
      </c>
      <c r="P117" s="79" t="s">
        <v>271</v>
      </c>
      <c r="Q117" s="149">
        <v>965</v>
      </c>
      <c r="R117" s="149">
        <v>965</v>
      </c>
    </row>
    <row r="118" s="103" customFormat="1" ht="26" spans="1:18">
      <c r="A118" s="131">
        <v>5</v>
      </c>
      <c r="B118" s="179" t="s">
        <v>272</v>
      </c>
      <c r="C118" s="133"/>
      <c r="D118" s="161" t="s">
        <v>273</v>
      </c>
      <c r="E118" s="159" t="s">
        <v>274</v>
      </c>
      <c r="F118" s="159"/>
      <c r="G118" s="160">
        <v>2886.79</v>
      </c>
      <c r="H118" s="163">
        <v>1</v>
      </c>
      <c r="I118" s="186">
        <v>2886.79</v>
      </c>
      <c r="J118" s="93">
        <v>43159</v>
      </c>
      <c r="K118" s="92" t="s">
        <v>275</v>
      </c>
      <c r="L118" s="195">
        <v>43139</v>
      </c>
      <c r="M118" s="79">
        <v>13185793</v>
      </c>
      <c r="N118" s="149">
        <v>3060</v>
      </c>
      <c r="O118" s="195">
        <v>43159</v>
      </c>
      <c r="P118" s="79" t="s">
        <v>276</v>
      </c>
      <c r="Q118" s="149">
        <v>3060</v>
      </c>
      <c r="R118" s="149">
        <v>2886.79</v>
      </c>
    </row>
    <row r="119" s="103" customFormat="1" ht="26" spans="1:18">
      <c r="A119" s="131">
        <v>6</v>
      </c>
      <c r="B119" s="179" t="s">
        <v>277</v>
      </c>
      <c r="C119" s="133"/>
      <c r="D119" s="161" t="s">
        <v>278</v>
      </c>
      <c r="E119" s="159" t="s">
        <v>279</v>
      </c>
      <c r="F119" s="159"/>
      <c r="G119" s="160">
        <v>18867.92</v>
      </c>
      <c r="H119" s="163">
        <v>1</v>
      </c>
      <c r="I119" s="186">
        <v>18867.92</v>
      </c>
      <c r="J119" s="93">
        <v>43159</v>
      </c>
      <c r="K119" s="92" t="s">
        <v>280</v>
      </c>
      <c r="L119" s="195">
        <v>43129</v>
      </c>
      <c r="M119" s="79">
        <v>38692306</v>
      </c>
      <c r="N119" s="149">
        <v>20000</v>
      </c>
      <c r="O119" s="189">
        <v>43131</v>
      </c>
      <c r="P119" s="79" t="s">
        <v>281</v>
      </c>
      <c r="Q119" s="149">
        <v>20000</v>
      </c>
      <c r="R119" s="149">
        <v>18867.92</v>
      </c>
    </row>
    <row r="120" s="103" customFormat="1" ht="26" spans="1:18">
      <c r="A120" s="131">
        <v>7</v>
      </c>
      <c r="B120" s="180" t="s">
        <v>282</v>
      </c>
      <c r="C120" s="133"/>
      <c r="D120" s="161" t="s">
        <v>283</v>
      </c>
      <c r="E120" s="159" t="s">
        <v>284</v>
      </c>
      <c r="F120" s="159"/>
      <c r="G120" s="160">
        <v>9433.96</v>
      </c>
      <c r="H120" s="163">
        <v>1</v>
      </c>
      <c r="I120" s="186">
        <v>9433.96</v>
      </c>
      <c r="J120" s="93">
        <v>43159</v>
      </c>
      <c r="K120" s="92" t="s">
        <v>280</v>
      </c>
      <c r="L120" s="195">
        <v>43136</v>
      </c>
      <c r="M120" s="79">
        <v>59391028</v>
      </c>
      <c r="N120" s="149">
        <v>10000</v>
      </c>
      <c r="O120" s="189">
        <v>43131</v>
      </c>
      <c r="P120" s="79" t="s">
        <v>281</v>
      </c>
      <c r="Q120" s="149">
        <v>10000</v>
      </c>
      <c r="R120" s="149">
        <v>9433.96</v>
      </c>
    </row>
    <row r="121" s="103" customFormat="1" ht="39" spans="1:18">
      <c r="A121" s="131">
        <v>8</v>
      </c>
      <c r="B121" s="179" t="s">
        <v>285</v>
      </c>
      <c r="C121" s="133"/>
      <c r="D121" s="161" t="s">
        <v>286</v>
      </c>
      <c r="E121" s="159" t="s">
        <v>287</v>
      </c>
      <c r="F121" s="159"/>
      <c r="G121" s="160">
        <v>6500</v>
      </c>
      <c r="H121" s="163">
        <v>1</v>
      </c>
      <c r="I121" s="186">
        <v>6500</v>
      </c>
      <c r="J121" s="93">
        <v>43251</v>
      </c>
      <c r="K121" s="92" t="s">
        <v>288</v>
      </c>
      <c r="L121" s="195">
        <v>43238</v>
      </c>
      <c r="M121" s="243" t="s">
        <v>289</v>
      </c>
      <c r="N121" s="149">
        <v>6500</v>
      </c>
      <c r="O121" s="195">
        <v>43251</v>
      </c>
      <c r="P121" s="79" t="s">
        <v>290</v>
      </c>
      <c r="Q121" s="149">
        <v>6500</v>
      </c>
      <c r="R121" s="149">
        <v>6500</v>
      </c>
    </row>
    <row r="122" s="103" customFormat="1" ht="26" spans="1:18">
      <c r="A122" s="131">
        <v>9</v>
      </c>
      <c r="B122" s="179" t="s">
        <v>291</v>
      </c>
      <c r="C122" s="133"/>
      <c r="D122" s="161" t="s">
        <v>278</v>
      </c>
      <c r="E122" s="159" t="s">
        <v>279</v>
      </c>
      <c r="F122" s="159"/>
      <c r="G122" s="160">
        <v>3301.89</v>
      </c>
      <c r="H122" s="163">
        <v>1</v>
      </c>
      <c r="I122" s="186">
        <v>3301.89</v>
      </c>
      <c r="J122" s="93">
        <v>43312</v>
      </c>
      <c r="K122" s="92" t="s">
        <v>292</v>
      </c>
      <c r="L122" s="195">
        <v>43305</v>
      </c>
      <c r="M122" s="79">
        <v>18012609</v>
      </c>
      <c r="N122" s="149">
        <v>3500</v>
      </c>
      <c r="O122" s="195">
        <v>43312</v>
      </c>
      <c r="P122" s="79" t="s">
        <v>198</v>
      </c>
      <c r="Q122" s="149">
        <v>3500</v>
      </c>
      <c r="R122" s="149">
        <v>3301.89</v>
      </c>
    </row>
    <row r="123" s="103" customFormat="1" ht="26" spans="1:18">
      <c r="A123" s="131">
        <v>10</v>
      </c>
      <c r="B123" s="179" t="s">
        <v>293</v>
      </c>
      <c r="C123" s="133"/>
      <c r="D123" s="161" t="s">
        <v>283</v>
      </c>
      <c r="E123" s="159" t="s">
        <v>284</v>
      </c>
      <c r="F123" s="159"/>
      <c r="G123" s="160">
        <v>2830.19</v>
      </c>
      <c r="H123" s="163">
        <v>1</v>
      </c>
      <c r="I123" s="186">
        <v>2830.19</v>
      </c>
      <c r="J123" s="93">
        <v>43312</v>
      </c>
      <c r="K123" s="92" t="s">
        <v>292</v>
      </c>
      <c r="L123" s="195">
        <v>43306</v>
      </c>
      <c r="M123" s="243" t="s">
        <v>294</v>
      </c>
      <c r="N123" s="149">
        <v>3000</v>
      </c>
      <c r="O123" s="195">
        <v>43312</v>
      </c>
      <c r="P123" s="79" t="s">
        <v>198</v>
      </c>
      <c r="Q123" s="149">
        <v>3000</v>
      </c>
      <c r="R123" s="149">
        <v>2830.19</v>
      </c>
    </row>
    <row r="124" s="103" customFormat="1" ht="39" spans="1:18">
      <c r="A124" s="131">
        <v>11</v>
      </c>
      <c r="B124" s="179" t="s">
        <v>295</v>
      </c>
      <c r="C124" s="133"/>
      <c r="D124" s="161" t="s">
        <v>296</v>
      </c>
      <c r="E124" s="159" t="s">
        <v>297</v>
      </c>
      <c r="F124" s="159"/>
      <c r="G124" s="160">
        <v>9433.96</v>
      </c>
      <c r="H124" s="163">
        <v>1</v>
      </c>
      <c r="I124" s="186">
        <v>9433.96</v>
      </c>
      <c r="J124" s="93">
        <v>43312</v>
      </c>
      <c r="K124" s="92" t="s">
        <v>298</v>
      </c>
      <c r="L124" s="195">
        <v>43263</v>
      </c>
      <c r="M124" s="243" t="s">
        <v>299</v>
      </c>
      <c r="N124" s="149">
        <v>10000</v>
      </c>
      <c r="O124" s="195">
        <v>43312</v>
      </c>
      <c r="P124" s="79" t="s">
        <v>300</v>
      </c>
      <c r="Q124" s="149">
        <v>10000</v>
      </c>
      <c r="R124" s="149">
        <v>9453.96</v>
      </c>
    </row>
    <row r="125" s="103" customFormat="1" ht="26" spans="1:18">
      <c r="A125" s="131">
        <v>12</v>
      </c>
      <c r="B125" s="179" t="s">
        <v>291</v>
      </c>
      <c r="C125" s="133"/>
      <c r="D125" s="161" t="s">
        <v>278</v>
      </c>
      <c r="E125" s="159" t="s">
        <v>279</v>
      </c>
      <c r="F125" s="159"/>
      <c r="G125" s="160">
        <v>3773.58</v>
      </c>
      <c r="H125" s="163">
        <v>1</v>
      </c>
      <c r="I125" s="186">
        <v>3773.58</v>
      </c>
      <c r="J125" s="93">
        <v>43404</v>
      </c>
      <c r="K125" s="92" t="s">
        <v>292</v>
      </c>
      <c r="L125" s="195">
        <v>43389</v>
      </c>
      <c r="M125" s="79">
        <v>21164364</v>
      </c>
      <c r="N125" s="149">
        <v>4000</v>
      </c>
      <c r="O125" s="195">
        <v>43404</v>
      </c>
      <c r="P125" s="79" t="s">
        <v>198</v>
      </c>
      <c r="Q125" s="149">
        <v>4000</v>
      </c>
      <c r="R125" s="149">
        <v>3773.58</v>
      </c>
    </row>
    <row r="126" s="103" customFormat="1" ht="26" spans="1:18">
      <c r="A126" s="131">
        <v>13</v>
      </c>
      <c r="B126" s="179" t="s">
        <v>293</v>
      </c>
      <c r="C126" s="133"/>
      <c r="D126" s="161" t="s">
        <v>283</v>
      </c>
      <c r="E126" s="159" t="s">
        <v>284</v>
      </c>
      <c r="F126" s="159"/>
      <c r="G126" s="160">
        <v>2830.19</v>
      </c>
      <c r="H126" s="163">
        <v>1</v>
      </c>
      <c r="I126" s="186">
        <v>2830.19</v>
      </c>
      <c r="J126" s="93">
        <v>43404</v>
      </c>
      <c r="K126" s="92" t="s">
        <v>292</v>
      </c>
      <c r="L126" s="195">
        <v>43392</v>
      </c>
      <c r="M126" s="243" t="s">
        <v>301</v>
      </c>
      <c r="N126" s="149">
        <v>3000</v>
      </c>
      <c r="O126" s="195">
        <v>43404</v>
      </c>
      <c r="P126" s="79" t="s">
        <v>198</v>
      </c>
      <c r="Q126" s="149">
        <v>3000</v>
      </c>
      <c r="R126" s="149">
        <v>2830.19</v>
      </c>
    </row>
    <row r="127" s="103" customFormat="1" ht="26" spans="1:18">
      <c r="A127" s="131">
        <v>14</v>
      </c>
      <c r="B127" s="179" t="s">
        <v>302</v>
      </c>
      <c r="C127" s="133"/>
      <c r="D127" s="161" t="s">
        <v>303</v>
      </c>
      <c r="E127" s="159" t="s">
        <v>304</v>
      </c>
      <c r="F127" s="159"/>
      <c r="G127" s="160">
        <v>924.53</v>
      </c>
      <c r="H127" s="163">
        <v>1</v>
      </c>
      <c r="I127" s="186">
        <v>924.53</v>
      </c>
      <c r="J127" s="93">
        <v>43434</v>
      </c>
      <c r="K127" s="92" t="s">
        <v>305</v>
      </c>
      <c r="L127" s="195">
        <v>43361</v>
      </c>
      <c r="M127" s="79">
        <v>15786654</v>
      </c>
      <c r="N127" s="149">
        <v>980</v>
      </c>
      <c r="O127" s="195">
        <v>43434</v>
      </c>
      <c r="P127" s="79" t="s">
        <v>306</v>
      </c>
      <c r="Q127" s="149">
        <v>980</v>
      </c>
      <c r="R127" s="149">
        <v>924.53</v>
      </c>
    </row>
    <row r="128" s="103" customFormat="1" ht="26" spans="1:18">
      <c r="A128" s="131">
        <v>15</v>
      </c>
      <c r="B128" s="179" t="s">
        <v>307</v>
      </c>
      <c r="C128" s="133"/>
      <c r="D128" s="161" t="s">
        <v>278</v>
      </c>
      <c r="E128" s="159" t="s">
        <v>279</v>
      </c>
      <c r="F128" s="159"/>
      <c r="G128" s="160">
        <v>3773.58</v>
      </c>
      <c r="H128" s="163">
        <v>1</v>
      </c>
      <c r="I128" s="186">
        <v>3773.58</v>
      </c>
      <c r="J128" s="93">
        <v>43434</v>
      </c>
      <c r="K128" s="92" t="s">
        <v>308</v>
      </c>
      <c r="L128" s="195">
        <v>43424</v>
      </c>
      <c r="M128" s="79">
        <v>12743636</v>
      </c>
      <c r="N128" s="149">
        <v>4000</v>
      </c>
      <c r="O128" s="195">
        <v>43434</v>
      </c>
      <c r="P128" s="79" t="s">
        <v>309</v>
      </c>
      <c r="Q128" s="149">
        <v>4000</v>
      </c>
      <c r="R128" s="149">
        <v>3773.58</v>
      </c>
    </row>
    <row r="129" s="103" customFormat="1" ht="26" spans="1:18">
      <c r="A129" s="131">
        <v>16</v>
      </c>
      <c r="B129" s="179" t="s">
        <v>293</v>
      </c>
      <c r="C129" s="133"/>
      <c r="D129" s="161" t="s">
        <v>283</v>
      </c>
      <c r="E129" s="159" t="s">
        <v>284</v>
      </c>
      <c r="F129" s="159"/>
      <c r="G129" s="160">
        <v>2830.19</v>
      </c>
      <c r="H129" s="163">
        <v>1</v>
      </c>
      <c r="I129" s="160">
        <v>2830.19</v>
      </c>
      <c r="J129" s="93">
        <v>43434</v>
      </c>
      <c r="K129" s="92" t="s">
        <v>308</v>
      </c>
      <c r="L129" s="195">
        <v>43427</v>
      </c>
      <c r="M129" s="79">
        <v>19821259</v>
      </c>
      <c r="N129" s="149">
        <v>3000</v>
      </c>
      <c r="O129" s="195">
        <v>43434</v>
      </c>
      <c r="P129" s="79" t="s">
        <v>309</v>
      </c>
      <c r="Q129" s="149">
        <v>3000</v>
      </c>
      <c r="R129" s="149">
        <v>2830.19</v>
      </c>
    </row>
    <row r="130" s="103" customFormat="1" ht="26" spans="1:18">
      <c r="A130" s="131">
        <v>17</v>
      </c>
      <c r="B130" s="198" t="s">
        <v>310</v>
      </c>
      <c r="C130" s="133"/>
      <c r="D130" s="161" t="s">
        <v>278</v>
      </c>
      <c r="E130" s="159" t="s">
        <v>279</v>
      </c>
      <c r="F130" s="159"/>
      <c r="G130" s="160">
        <v>4716.98</v>
      </c>
      <c r="H130" s="163">
        <v>1</v>
      </c>
      <c r="I130" s="160">
        <v>4716.98</v>
      </c>
      <c r="J130" s="93">
        <v>43524</v>
      </c>
      <c r="K130" s="92" t="s">
        <v>311</v>
      </c>
      <c r="L130" s="195">
        <v>43511</v>
      </c>
      <c r="M130" s="243" t="s">
        <v>312</v>
      </c>
      <c r="N130" s="149">
        <v>5000</v>
      </c>
      <c r="O130" s="195">
        <v>43524</v>
      </c>
      <c r="P130" s="79" t="s">
        <v>313</v>
      </c>
      <c r="Q130" s="149">
        <v>5000</v>
      </c>
      <c r="R130" s="149">
        <v>4716.98</v>
      </c>
    </row>
    <row r="131" s="103" customFormat="1" ht="39" spans="1:18">
      <c r="A131" s="131">
        <v>18</v>
      </c>
      <c r="B131" s="198" t="s">
        <v>314</v>
      </c>
      <c r="C131" s="133"/>
      <c r="D131" s="161" t="s">
        <v>315</v>
      </c>
      <c r="E131" s="159" t="s">
        <v>274</v>
      </c>
      <c r="F131" s="159"/>
      <c r="G131" s="160">
        <v>2473.02</v>
      </c>
      <c r="H131" s="163">
        <v>1</v>
      </c>
      <c r="I131" s="160">
        <v>2473.02</v>
      </c>
      <c r="J131" s="93">
        <v>43524</v>
      </c>
      <c r="K131" s="92" t="s">
        <v>311</v>
      </c>
      <c r="L131" s="195">
        <v>43514</v>
      </c>
      <c r="M131" s="79">
        <v>38348560</v>
      </c>
      <c r="N131" s="149">
        <v>2621.4</v>
      </c>
      <c r="O131" s="195">
        <v>43524</v>
      </c>
      <c r="P131" s="79" t="s">
        <v>313</v>
      </c>
      <c r="Q131" s="149">
        <v>2621.4</v>
      </c>
      <c r="R131" s="149">
        <v>2473.02</v>
      </c>
    </row>
    <row r="132" s="103" customFormat="1" ht="26" spans="1:18">
      <c r="A132" s="131">
        <v>19</v>
      </c>
      <c r="B132" s="198" t="s">
        <v>316</v>
      </c>
      <c r="C132" s="133"/>
      <c r="D132" s="161" t="s">
        <v>283</v>
      </c>
      <c r="E132" s="159" t="s">
        <v>284</v>
      </c>
      <c r="F132" s="159"/>
      <c r="G132" s="160">
        <v>1886.79</v>
      </c>
      <c r="H132" s="163">
        <v>1</v>
      </c>
      <c r="I132" s="160">
        <v>1886.79</v>
      </c>
      <c r="J132" s="93">
        <v>43524</v>
      </c>
      <c r="K132" s="92" t="s">
        <v>317</v>
      </c>
      <c r="L132" s="195">
        <v>43514</v>
      </c>
      <c r="M132" s="79">
        <v>10843757</v>
      </c>
      <c r="N132" s="149">
        <v>2000</v>
      </c>
      <c r="O132" s="195">
        <v>43524</v>
      </c>
      <c r="P132" s="79" t="s">
        <v>318</v>
      </c>
      <c r="Q132" s="149">
        <v>2000</v>
      </c>
      <c r="R132" s="149">
        <v>1886.79</v>
      </c>
    </row>
    <row r="133" s="103" customFormat="1" ht="26" spans="1:18">
      <c r="A133" s="131">
        <v>20</v>
      </c>
      <c r="B133" s="198" t="s">
        <v>319</v>
      </c>
      <c r="C133" s="133"/>
      <c r="D133" s="161" t="s">
        <v>278</v>
      </c>
      <c r="E133" s="159" t="s">
        <v>279</v>
      </c>
      <c r="F133" s="159"/>
      <c r="G133" s="160">
        <v>4716.98</v>
      </c>
      <c r="H133" s="163">
        <v>1</v>
      </c>
      <c r="I133" s="160">
        <v>4716.98</v>
      </c>
      <c r="J133" s="93">
        <v>43555</v>
      </c>
      <c r="K133" s="92" t="s">
        <v>320</v>
      </c>
      <c r="L133" s="195">
        <v>43549</v>
      </c>
      <c r="M133" s="79">
        <v>17175594</v>
      </c>
      <c r="N133" s="149">
        <v>5000</v>
      </c>
      <c r="O133" s="195">
        <v>43555</v>
      </c>
      <c r="P133" s="79" t="s">
        <v>321</v>
      </c>
      <c r="Q133" s="149">
        <v>5000</v>
      </c>
      <c r="R133" s="149">
        <v>4716.98</v>
      </c>
    </row>
    <row r="134" s="103" customFormat="1" ht="26" spans="1:18">
      <c r="A134" s="131">
        <v>21</v>
      </c>
      <c r="B134" s="198" t="s">
        <v>322</v>
      </c>
      <c r="C134" s="133"/>
      <c r="D134" s="161" t="s">
        <v>283</v>
      </c>
      <c r="E134" s="159" t="s">
        <v>284</v>
      </c>
      <c r="F134" s="159"/>
      <c r="G134" s="160">
        <v>1886.79</v>
      </c>
      <c r="H134" s="163">
        <v>1</v>
      </c>
      <c r="I134" s="160">
        <v>1886.79</v>
      </c>
      <c r="J134" s="93">
        <v>43555</v>
      </c>
      <c r="K134" s="92" t="s">
        <v>320</v>
      </c>
      <c r="L134" s="195">
        <v>43549</v>
      </c>
      <c r="M134" s="79">
        <v>10992769</v>
      </c>
      <c r="N134" s="149">
        <v>2000</v>
      </c>
      <c r="O134" s="195">
        <v>43555</v>
      </c>
      <c r="P134" s="79" t="s">
        <v>321</v>
      </c>
      <c r="Q134" s="149">
        <v>2000</v>
      </c>
      <c r="R134" s="149">
        <v>1886.79</v>
      </c>
    </row>
    <row r="135" s="103" customFormat="1" ht="26" spans="1:18">
      <c r="A135" s="131">
        <v>22</v>
      </c>
      <c r="B135" s="198" t="s">
        <v>323</v>
      </c>
      <c r="C135" s="133"/>
      <c r="D135" s="161" t="s">
        <v>278</v>
      </c>
      <c r="E135" s="159" t="s">
        <v>279</v>
      </c>
      <c r="F135" s="159"/>
      <c r="G135" s="160">
        <v>4716.98</v>
      </c>
      <c r="H135" s="163">
        <v>1</v>
      </c>
      <c r="I135" s="160">
        <v>4716.98</v>
      </c>
      <c r="J135" s="93">
        <v>43608</v>
      </c>
      <c r="K135" s="92" t="s">
        <v>324</v>
      </c>
      <c r="L135" s="195">
        <v>43585</v>
      </c>
      <c r="M135" s="79">
        <v>17183657</v>
      </c>
      <c r="N135" s="149">
        <v>5000</v>
      </c>
      <c r="O135" s="195">
        <v>43585</v>
      </c>
      <c r="P135" s="79" t="s">
        <v>121</v>
      </c>
      <c r="Q135" s="149">
        <v>5000</v>
      </c>
      <c r="R135" s="149">
        <v>4716.98</v>
      </c>
    </row>
    <row r="136" s="103" customFormat="1" ht="26" spans="1:18">
      <c r="A136" s="131">
        <v>23</v>
      </c>
      <c r="B136" s="198" t="s">
        <v>325</v>
      </c>
      <c r="C136" s="133"/>
      <c r="D136" s="161" t="s">
        <v>283</v>
      </c>
      <c r="E136" s="159" t="s">
        <v>284</v>
      </c>
      <c r="F136" s="159"/>
      <c r="G136" s="160">
        <v>1886.79</v>
      </c>
      <c r="H136" s="163">
        <v>1</v>
      </c>
      <c r="I136" s="160">
        <v>1886.79</v>
      </c>
      <c r="J136" s="93">
        <v>43615</v>
      </c>
      <c r="K136" s="92" t="s">
        <v>326</v>
      </c>
      <c r="L136" s="195">
        <v>43600</v>
      </c>
      <c r="M136" s="79">
        <v>20901827</v>
      </c>
      <c r="N136" s="149">
        <v>2000</v>
      </c>
      <c r="O136" s="195">
        <v>43585</v>
      </c>
      <c r="P136" s="79" t="s">
        <v>121</v>
      </c>
      <c r="Q136" s="149">
        <v>2000</v>
      </c>
      <c r="R136" s="149">
        <v>1886.79</v>
      </c>
    </row>
    <row r="137" s="103" customFormat="1" ht="26" spans="1:18">
      <c r="A137" s="131">
        <v>24</v>
      </c>
      <c r="B137" s="198" t="s">
        <v>327</v>
      </c>
      <c r="C137" s="133"/>
      <c r="D137" s="161" t="s">
        <v>278</v>
      </c>
      <c r="E137" s="159" t="s">
        <v>279</v>
      </c>
      <c r="F137" s="159"/>
      <c r="G137" s="160">
        <v>4716.98</v>
      </c>
      <c r="H137" s="163">
        <v>1</v>
      </c>
      <c r="I137" s="160">
        <v>4716.98</v>
      </c>
      <c r="J137" s="93">
        <v>43646</v>
      </c>
      <c r="K137" s="92" t="s">
        <v>328</v>
      </c>
      <c r="L137" s="195">
        <v>43619</v>
      </c>
      <c r="M137" s="79">
        <v>17646217</v>
      </c>
      <c r="N137" s="149">
        <v>5000</v>
      </c>
      <c r="O137" s="195">
        <v>43616</v>
      </c>
      <c r="P137" s="79" t="s">
        <v>329</v>
      </c>
      <c r="Q137" s="149">
        <v>5000</v>
      </c>
      <c r="R137" s="149">
        <v>4716.98</v>
      </c>
    </row>
    <row r="138" s="103" customFormat="1" ht="26" spans="1:18">
      <c r="A138" s="131">
        <v>25</v>
      </c>
      <c r="B138" s="198" t="s">
        <v>330</v>
      </c>
      <c r="C138" s="133"/>
      <c r="D138" s="161" t="s">
        <v>283</v>
      </c>
      <c r="E138" s="159" t="s">
        <v>284</v>
      </c>
      <c r="F138" s="159"/>
      <c r="G138" s="160">
        <v>1886.79</v>
      </c>
      <c r="H138" s="163">
        <v>1</v>
      </c>
      <c r="I138" s="160">
        <v>1886.79</v>
      </c>
      <c r="J138" s="93">
        <v>43646</v>
      </c>
      <c r="K138" s="92" t="s">
        <v>328</v>
      </c>
      <c r="L138" s="195">
        <v>43628</v>
      </c>
      <c r="M138" s="79">
        <v>17711212</v>
      </c>
      <c r="N138" s="149">
        <v>2000</v>
      </c>
      <c r="O138" s="195">
        <v>43616</v>
      </c>
      <c r="P138" s="79" t="s">
        <v>329</v>
      </c>
      <c r="Q138" s="149">
        <v>2000</v>
      </c>
      <c r="R138" s="149">
        <v>1886.79</v>
      </c>
    </row>
    <row r="139" s="104" customFormat="1" ht="13" spans="1:18">
      <c r="A139" s="154" t="s">
        <v>331</v>
      </c>
      <c r="B139" s="168"/>
      <c r="C139" s="154"/>
      <c r="D139" s="155"/>
      <c r="E139" s="168"/>
      <c r="F139" s="154"/>
      <c r="G139" s="169"/>
      <c r="H139" s="170">
        <f>SUM(H116:H138)</f>
        <v>23</v>
      </c>
      <c r="I139" s="155">
        <f>SUM(I116:I138)</f>
        <v>147239.88</v>
      </c>
      <c r="J139" s="12"/>
      <c r="K139" s="182"/>
      <c r="L139" s="182"/>
      <c r="M139" s="182"/>
      <c r="N139" s="155">
        <f>SUM(N116:N138)</f>
        <v>152626.4</v>
      </c>
      <c r="O139" s="182"/>
      <c r="P139" s="182"/>
      <c r="Q139" s="155">
        <f>SUM(Q116:Q138)</f>
        <v>152626.4</v>
      </c>
      <c r="R139" s="155">
        <f>SUM(R116:R138)</f>
        <v>147259.88</v>
      </c>
    </row>
    <row r="140" s="102" customFormat="1" ht="13" spans="1:18">
      <c r="A140" s="127" t="s">
        <v>332</v>
      </c>
      <c r="B140" s="128"/>
      <c r="C140" s="127"/>
      <c r="D140" s="127"/>
      <c r="E140" s="128"/>
      <c r="F140" s="127"/>
      <c r="G140" s="199"/>
      <c r="H140" s="14"/>
      <c r="I140" s="14"/>
      <c r="J140" s="153"/>
      <c r="K140" s="83"/>
      <c r="L140" s="83"/>
      <c r="M140" s="83"/>
      <c r="N140" s="185"/>
      <c r="O140" s="83"/>
      <c r="P140" s="83"/>
      <c r="Q140" s="197"/>
      <c r="R140" s="197"/>
    </row>
    <row r="141" s="102" customFormat="1" ht="13" spans="1:18">
      <c r="A141" s="171">
        <v>1</v>
      </c>
      <c r="B141" s="200"/>
      <c r="C141" s="201"/>
      <c r="D141" s="202"/>
      <c r="E141" s="174"/>
      <c r="F141" s="175"/>
      <c r="G141" s="203"/>
      <c r="H141" s="204"/>
      <c r="I141" s="177"/>
      <c r="J141" s="219"/>
      <c r="K141" s="97"/>
      <c r="L141" s="83"/>
      <c r="M141" s="83"/>
      <c r="N141" s="185"/>
      <c r="O141" s="194"/>
      <c r="P141" s="83"/>
      <c r="Q141" s="197"/>
      <c r="R141" s="197"/>
    </row>
    <row r="142" s="104" customFormat="1" ht="13" spans="1:18">
      <c r="A142" s="154" t="s">
        <v>333</v>
      </c>
      <c r="B142" s="168"/>
      <c r="C142" s="154"/>
      <c r="D142" s="155"/>
      <c r="E142" s="168"/>
      <c r="F142" s="154"/>
      <c r="G142" s="169"/>
      <c r="H142" s="155">
        <f>SUM(H141)</f>
        <v>0</v>
      </c>
      <c r="I142" s="155">
        <f>SUM(I141)</f>
        <v>0</v>
      </c>
      <c r="J142" s="12"/>
      <c r="K142" s="182"/>
      <c r="L142" s="182"/>
      <c r="M142" s="182"/>
      <c r="N142" s="155">
        <f>SUM(N141)</f>
        <v>0</v>
      </c>
      <c r="O142" s="182"/>
      <c r="P142" s="182"/>
      <c r="Q142" s="155">
        <f>SUM(Q141)</f>
        <v>0</v>
      </c>
      <c r="R142" s="155">
        <f>SUM(R141)</f>
        <v>0</v>
      </c>
    </row>
    <row r="143" s="102" customFormat="1" ht="13" spans="1:18">
      <c r="A143" s="127" t="s">
        <v>334</v>
      </c>
      <c r="B143" s="128"/>
      <c r="C143" s="127"/>
      <c r="D143" s="127"/>
      <c r="E143" s="128"/>
      <c r="F143" s="127"/>
      <c r="G143" s="130"/>
      <c r="H143" s="127"/>
      <c r="I143" s="127"/>
      <c r="J143" s="11"/>
      <c r="K143" s="83"/>
      <c r="L143" s="83"/>
      <c r="M143" s="83"/>
      <c r="N143" s="185"/>
      <c r="O143" s="83"/>
      <c r="P143" s="83"/>
      <c r="Q143" s="197"/>
      <c r="R143" s="197"/>
    </row>
    <row r="144" s="102" customFormat="1" ht="13" spans="1:18">
      <c r="A144" s="171">
        <v>1</v>
      </c>
      <c r="B144" s="172"/>
      <c r="C144" s="171"/>
      <c r="D144" s="173"/>
      <c r="E144" s="174"/>
      <c r="F144" s="175"/>
      <c r="G144" s="176"/>
      <c r="H144" s="177"/>
      <c r="I144" s="177"/>
      <c r="J144" s="193"/>
      <c r="K144" s="83"/>
      <c r="L144" s="83"/>
      <c r="M144" s="83"/>
      <c r="N144" s="185"/>
      <c r="O144" s="194"/>
      <c r="P144" s="83"/>
      <c r="Q144" s="197"/>
      <c r="R144" s="197"/>
    </row>
    <row r="145" s="104" customFormat="1" ht="13" spans="1:18">
      <c r="A145" s="154" t="s">
        <v>335</v>
      </c>
      <c r="B145" s="168"/>
      <c r="C145" s="154"/>
      <c r="D145" s="155"/>
      <c r="E145" s="168"/>
      <c r="F145" s="154"/>
      <c r="G145" s="169"/>
      <c r="H145" s="155">
        <f>SUM(H144:H144)</f>
        <v>0</v>
      </c>
      <c r="I145" s="155">
        <f>SUM(I144:I144)</f>
        <v>0</v>
      </c>
      <c r="J145" s="12"/>
      <c r="K145" s="182"/>
      <c r="L145" s="182"/>
      <c r="M145" s="182"/>
      <c r="N145" s="155">
        <f>SUM(N144:N144)</f>
        <v>0</v>
      </c>
      <c r="O145" s="182"/>
      <c r="P145" s="182"/>
      <c r="Q145" s="155">
        <f>SUM(Q144:Q144)</f>
        <v>0</v>
      </c>
      <c r="R145" s="155">
        <f>SUM(R144:R144)</f>
        <v>0</v>
      </c>
    </row>
    <row r="146" s="102" customFormat="1" ht="13" spans="1:18">
      <c r="A146" s="127" t="s">
        <v>336</v>
      </c>
      <c r="B146" s="128"/>
      <c r="C146" s="127"/>
      <c r="D146" s="127"/>
      <c r="E146" s="128"/>
      <c r="F146" s="127"/>
      <c r="G146" s="130"/>
      <c r="H146" s="127"/>
      <c r="I146" s="127"/>
      <c r="J146" s="11"/>
      <c r="K146" s="83"/>
      <c r="L146" s="83"/>
      <c r="M146" s="83"/>
      <c r="N146" s="185"/>
      <c r="O146" s="83"/>
      <c r="P146" s="83"/>
      <c r="Q146" s="197"/>
      <c r="R146" s="197"/>
    </row>
    <row r="147" s="102" customFormat="1" ht="13" spans="1:18">
      <c r="A147" s="171">
        <v>1</v>
      </c>
      <c r="B147" s="172"/>
      <c r="C147" s="171"/>
      <c r="D147" s="173"/>
      <c r="E147" s="174"/>
      <c r="F147" s="175"/>
      <c r="G147" s="176"/>
      <c r="H147" s="177"/>
      <c r="I147" s="177"/>
      <c r="J147" s="193"/>
      <c r="K147" s="83"/>
      <c r="L147" s="83"/>
      <c r="M147" s="83"/>
      <c r="N147" s="185"/>
      <c r="O147" s="194"/>
      <c r="P147" s="83"/>
      <c r="Q147" s="197"/>
      <c r="R147" s="197"/>
    </row>
    <row r="148" s="104" customFormat="1" ht="13" spans="1:18">
      <c r="A148" s="154" t="s">
        <v>337</v>
      </c>
      <c r="B148" s="168"/>
      <c r="C148" s="154"/>
      <c r="D148" s="155"/>
      <c r="E148" s="168"/>
      <c r="F148" s="154"/>
      <c r="G148" s="169"/>
      <c r="H148" s="155">
        <f>SUM(H147:H147)</f>
        <v>0</v>
      </c>
      <c r="I148" s="155">
        <f>SUM(I147:I147)</f>
        <v>0</v>
      </c>
      <c r="J148" s="12"/>
      <c r="K148" s="182"/>
      <c r="L148" s="182"/>
      <c r="M148" s="182"/>
      <c r="N148" s="155">
        <f>SUM(N147:N147)</f>
        <v>0</v>
      </c>
      <c r="O148" s="182"/>
      <c r="P148" s="182"/>
      <c r="Q148" s="155">
        <f>SUM(Q147:Q147)</f>
        <v>0</v>
      </c>
      <c r="R148" s="155">
        <f>SUM(R147:R147)</f>
        <v>0</v>
      </c>
    </row>
    <row r="149" s="102" customFormat="1" ht="13" spans="1:18">
      <c r="A149" s="127" t="s">
        <v>338</v>
      </c>
      <c r="B149" s="128"/>
      <c r="C149" s="127"/>
      <c r="D149" s="127"/>
      <c r="E149" s="128"/>
      <c r="F149" s="127"/>
      <c r="G149" s="130"/>
      <c r="H149" s="127"/>
      <c r="I149" s="127"/>
      <c r="J149" s="11"/>
      <c r="K149" s="83"/>
      <c r="L149" s="83"/>
      <c r="M149" s="83"/>
      <c r="N149" s="185"/>
      <c r="O149" s="83"/>
      <c r="P149" s="83"/>
      <c r="Q149" s="197"/>
      <c r="R149" s="197"/>
    </row>
    <row r="150" s="102" customFormat="1" ht="13" spans="1:18">
      <c r="A150" s="171">
        <v>1</v>
      </c>
      <c r="B150" s="172"/>
      <c r="C150" s="171"/>
      <c r="D150" s="173"/>
      <c r="E150" s="174"/>
      <c r="F150" s="175"/>
      <c r="G150" s="176"/>
      <c r="H150" s="177"/>
      <c r="I150" s="177"/>
      <c r="J150" s="193"/>
      <c r="K150" s="83"/>
      <c r="L150" s="83"/>
      <c r="M150" s="83"/>
      <c r="N150" s="185"/>
      <c r="O150" s="194"/>
      <c r="P150" s="83"/>
      <c r="Q150" s="197"/>
      <c r="R150" s="197"/>
    </row>
    <row r="151" s="104" customFormat="1" ht="13" spans="1:18">
      <c r="A151" s="154" t="s">
        <v>339</v>
      </c>
      <c r="B151" s="168"/>
      <c r="C151" s="154"/>
      <c r="D151" s="155"/>
      <c r="E151" s="168"/>
      <c r="F151" s="154"/>
      <c r="G151" s="169"/>
      <c r="H151" s="155">
        <f>SUM(H150:H150)</f>
        <v>0</v>
      </c>
      <c r="I151" s="155">
        <f>SUM(I150:I150)</f>
        <v>0</v>
      </c>
      <c r="J151" s="12"/>
      <c r="K151" s="182"/>
      <c r="L151" s="182"/>
      <c r="M151" s="182"/>
      <c r="N151" s="155">
        <f>SUM(N150:N150)</f>
        <v>0</v>
      </c>
      <c r="O151" s="182"/>
      <c r="P151" s="182"/>
      <c r="Q151" s="155">
        <f>SUM(Q150:Q150)</f>
        <v>0</v>
      </c>
      <c r="R151" s="155">
        <f>SUM(R150:R150)</f>
        <v>0</v>
      </c>
    </row>
    <row r="152" s="102" customFormat="1" ht="13" spans="1:18">
      <c r="A152" s="127" t="s">
        <v>340</v>
      </c>
      <c r="B152" s="128"/>
      <c r="C152" s="127"/>
      <c r="D152" s="127"/>
      <c r="E152" s="128"/>
      <c r="F152" s="127"/>
      <c r="G152" s="130"/>
      <c r="H152" s="127"/>
      <c r="I152" s="127"/>
      <c r="J152" s="11"/>
      <c r="K152" s="83"/>
      <c r="L152" s="83"/>
      <c r="M152" s="83"/>
      <c r="N152" s="185"/>
      <c r="O152" s="83"/>
      <c r="P152" s="83"/>
      <c r="Q152" s="197"/>
      <c r="R152" s="197"/>
    </row>
    <row r="153" s="103" customFormat="1" ht="26" spans="1:18">
      <c r="A153" s="131">
        <v>1</v>
      </c>
      <c r="B153" s="198" t="s">
        <v>341</v>
      </c>
      <c r="C153" s="131"/>
      <c r="D153" s="158" t="s">
        <v>342</v>
      </c>
      <c r="E153" s="159" t="s">
        <v>343</v>
      </c>
      <c r="F153" s="159"/>
      <c r="G153" s="160">
        <v>33980.58</v>
      </c>
      <c r="H153" s="131">
        <v>1</v>
      </c>
      <c r="I153" s="160">
        <v>33980.58</v>
      </c>
      <c r="J153" s="93">
        <v>43069</v>
      </c>
      <c r="K153" s="220" t="s">
        <v>344</v>
      </c>
      <c r="L153" s="188">
        <v>43103</v>
      </c>
      <c r="M153" s="150">
        <v>45234609</v>
      </c>
      <c r="N153" s="149">
        <v>33980.58</v>
      </c>
      <c r="O153" s="189">
        <v>43069</v>
      </c>
      <c r="P153" s="93" t="s">
        <v>344</v>
      </c>
      <c r="Q153" s="160">
        <v>33980.58</v>
      </c>
      <c r="R153" s="160">
        <v>33980.58</v>
      </c>
    </row>
    <row r="154" s="103" customFormat="1" ht="13" spans="1:18">
      <c r="A154" s="131">
        <v>2</v>
      </c>
      <c r="B154" s="198" t="s">
        <v>345</v>
      </c>
      <c r="C154" s="133"/>
      <c r="D154" s="161" t="s">
        <v>346</v>
      </c>
      <c r="E154" s="159" t="s">
        <v>347</v>
      </c>
      <c r="F154" s="159"/>
      <c r="G154" s="162">
        <v>19417.48</v>
      </c>
      <c r="H154" s="131">
        <v>1</v>
      </c>
      <c r="I154" s="160">
        <v>19417.48</v>
      </c>
      <c r="J154" s="93">
        <v>42766</v>
      </c>
      <c r="K154" s="220" t="s">
        <v>348</v>
      </c>
      <c r="L154" s="188">
        <v>42753</v>
      </c>
      <c r="M154" s="150">
        <v>37912195</v>
      </c>
      <c r="N154" s="149">
        <v>19417.48</v>
      </c>
      <c r="O154" s="189">
        <v>42766</v>
      </c>
      <c r="P154" s="93" t="s">
        <v>348</v>
      </c>
      <c r="Q154" s="160">
        <v>19417.48</v>
      </c>
      <c r="R154" s="160">
        <v>19417.48</v>
      </c>
    </row>
    <row r="155" s="103" customFormat="1" ht="26" spans="1:18">
      <c r="A155" s="131">
        <v>7</v>
      </c>
      <c r="B155" s="198" t="s">
        <v>314</v>
      </c>
      <c r="C155" s="133"/>
      <c r="D155" s="161" t="s">
        <v>349</v>
      </c>
      <c r="E155" s="159" t="s">
        <v>274</v>
      </c>
      <c r="F155" s="159"/>
      <c r="G155" s="205">
        <v>2342.28</v>
      </c>
      <c r="H155" s="131">
        <v>1</v>
      </c>
      <c r="I155" s="160">
        <v>2342.28</v>
      </c>
      <c r="J155" s="93">
        <v>42855</v>
      </c>
      <c r="K155" s="220" t="s">
        <v>350</v>
      </c>
      <c r="L155" s="188">
        <v>42839</v>
      </c>
      <c r="M155" s="150">
        <v>14635158</v>
      </c>
      <c r="N155" s="149">
        <v>2342.28</v>
      </c>
      <c r="O155" s="189">
        <v>42766</v>
      </c>
      <c r="P155" s="93" t="s">
        <v>350</v>
      </c>
      <c r="Q155" s="160">
        <v>2342.28</v>
      </c>
      <c r="R155" s="160">
        <v>2342.28</v>
      </c>
    </row>
    <row r="156" s="103" customFormat="1" ht="39" spans="1:18">
      <c r="A156" s="131">
        <v>3</v>
      </c>
      <c r="B156" s="179" t="s">
        <v>351</v>
      </c>
      <c r="C156" s="133"/>
      <c r="D156" s="161" t="s">
        <v>352</v>
      </c>
      <c r="E156" s="159" t="s">
        <v>343</v>
      </c>
      <c r="F156" s="159"/>
      <c r="G156" s="162">
        <v>10194.17</v>
      </c>
      <c r="H156" s="131">
        <v>1</v>
      </c>
      <c r="I156" s="160">
        <v>10194.17</v>
      </c>
      <c r="J156" s="93">
        <v>43524</v>
      </c>
      <c r="K156" s="220" t="s">
        <v>353</v>
      </c>
      <c r="L156" s="188">
        <v>43523</v>
      </c>
      <c r="M156" s="150">
        <v>13947198</v>
      </c>
      <c r="N156" s="149">
        <v>10194.17</v>
      </c>
      <c r="O156" s="189">
        <v>43434</v>
      </c>
      <c r="P156" s="93" t="s">
        <v>353</v>
      </c>
      <c r="Q156" s="160">
        <v>10194.17</v>
      </c>
      <c r="R156" s="160">
        <v>10194.17</v>
      </c>
    </row>
    <row r="157" s="103" customFormat="1" ht="26" spans="1:18">
      <c r="A157" s="131">
        <v>4</v>
      </c>
      <c r="B157" s="179" t="s">
        <v>354</v>
      </c>
      <c r="C157" s="133"/>
      <c r="D157" s="161" t="s">
        <v>355</v>
      </c>
      <c r="E157" s="159" t="s">
        <v>343</v>
      </c>
      <c r="F157" s="159"/>
      <c r="G157" s="162">
        <v>850</v>
      </c>
      <c r="H157" s="131">
        <v>1</v>
      </c>
      <c r="I157" s="160">
        <v>850</v>
      </c>
      <c r="J157" s="93">
        <v>43585</v>
      </c>
      <c r="K157" s="220" t="s">
        <v>356</v>
      </c>
      <c r="L157" s="188"/>
      <c r="M157" s="150"/>
      <c r="N157" s="149">
        <v>850</v>
      </c>
      <c r="O157" s="189">
        <v>43585</v>
      </c>
      <c r="P157" s="93" t="s">
        <v>356</v>
      </c>
      <c r="Q157" s="160">
        <v>850</v>
      </c>
      <c r="R157" s="160">
        <v>850</v>
      </c>
    </row>
    <row r="158" s="103" customFormat="1" ht="39" spans="1:18">
      <c r="A158" s="131">
        <v>5</v>
      </c>
      <c r="B158" s="179" t="s">
        <v>357</v>
      </c>
      <c r="C158" s="133"/>
      <c r="D158" s="161" t="s">
        <v>358</v>
      </c>
      <c r="E158" s="159" t="s">
        <v>343</v>
      </c>
      <c r="F158" s="159"/>
      <c r="G158" s="162">
        <v>17475.74</v>
      </c>
      <c r="H158" s="131">
        <v>1</v>
      </c>
      <c r="I158" s="160">
        <v>17475.74</v>
      </c>
      <c r="J158" s="93">
        <v>43616</v>
      </c>
      <c r="K158" s="220" t="s">
        <v>359</v>
      </c>
      <c r="L158" s="188">
        <v>43601</v>
      </c>
      <c r="M158" s="150" t="s">
        <v>360</v>
      </c>
      <c r="N158" s="149">
        <v>17475.74</v>
      </c>
      <c r="O158" s="189">
        <v>43616</v>
      </c>
      <c r="P158" s="93" t="s">
        <v>359</v>
      </c>
      <c r="Q158" s="160">
        <v>17475.74</v>
      </c>
      <c r="R158" s="160">
        <v>17475.74</v>
      </c>
    </row>
    <row r="159" s="103" customFormat="1" ht="39" spans="1:18">
      <c r="A159" s="131">
        <v>6</v>
      </c>
      <c r="B159" s="179" t="s">
        <v>361</v>
      </c>
      <c r="C159" s="133"/>
      <c r="D159" s="161" t="s">
        <v>362</v>
      </c>
      <c r="E159" s="159" t="s">
        <v>343</v>
      </c>
      <c r="F159" s="159"/>
      <c r="G159" s="162">
        <v>5339.81</v>
      </c>
      <c r="H159" s="131">
        <v>1</v>
      </c>
      <c r="I159" s="160">
        <v>5339.81</v>
      </c>
      <c r="J159" s="93">
        <v>43616</v>
      </c>
      <c r="K159" s="220" t="s">
        <v>359</v>
      </c>
      <c r="L159" s="188">
        <v>43601</v>
      </c>
      <c r="M159" s="150" t="s">
        <v>360</v>
      </c>
      <c r="N159" s="149">
        <v>5339.81</v>
      </c>
      <c r="O159" s="189">
        <v>43616</v>
      </c>
      <c r="P159" s="93" t="s">
        <v>359</v>
      </c>
      <c r="Q159" s="160">
        <v>5339.81</v>
      </c>
      <c r="R159" s="160">
        <v>5339.81</v>
      </c>
    </row>
    <row r="160" s="104" customFormat="1" ht="13" spans="1:18">
      <c r="A160" s="154" t="s">
        <v>363</v>
      </c>
      <c r="B160" s="168"/>
      <c r="C160" s="154"/>
      <c r="D160" s="155"/>
      <c r="E160" s="168"/>
      <c r="F160" s="154"/>
      <c r="G160" s="169"/>
      <c r="H160" s="170">
        <f>SUM(H153:H159)</f>
        <v>7</v>
      </c>
      <c r="I160" s="221">
        <f>SUM(I153:I159)</f>
        <v>89600.06</v>
      </c>
      <c r="J160" s="12"/>
      <c r="K160" s="182"/>
      <c r="L160" s="182"/>
      <c r="M160" s="182"/>
      <c r="N160" s="155">
        <f>SUM(N153:N159)</f>
        <v>89600.06</v>
      </c>
      <c r="O160" s="182"/>
      <c r="P160" s="182"/>
      <c r="Q160" s="155">
        <f>SUM(Q153:Q159)</f>
        <v>89600.06</v>
      </c>
      <c r="R160" s="155">
        <f>SUM(R153:R159)</f>
        <v>89600.06</v>
      </c>
    </row>
    <row r="161" s="102" customFormat="1" ht="13" spans="1:18">
      <c r="A161" s="127" t="s">
        <v>364</v>
      </c>
      <c r="B161" s="128"/>
      <c r="C161" s="127"/>
      <c r="D161" s="127"/>
      <c r="E161" s="128"/>
      <c r="F161" s="127"/>
      <c r="G161" s="130"/>
      <c r="H161" s="127"/>
      <c r="I161" s="127"/>
      <c r="J161" s="11"/>
      <c r="K161" s="83"/>
      <c r="L161" s="83"/>
      <c r="M161" s="83"/>
      <c r="N161" s="185"/>
      <c r="O161" s="83"/>
      <c r="P161" s="83"/>
      <c r="Q161" s="197"/>
      <c r="R161" s="197"/>
    </row>
    <row r="162" s="102" customFormat="1" ht="13" spans="1:18">
      <c r="A162" s="171"/>
      <c r="B162" s="206"/>
      <c r="C162" s="171"/>
      <c r="D162" s="173"/>
      <c r="E162" s="174"/>
      <c r="F162" s="175"/>
      <c r="G162" s="207"/>
      <c r="H162" s="177"/>
      <c r="I162" s="177"/>
      <c r="J162" s="219"/>
      <c r="K162" s="222"/>
      <c r="L162" s="83"/>
      <c r="M162" s="83"/>
      <c r="N162" s="185"/>
      <c r="O162" s="194"/>
      <c r="P162" s="83"/>
      <c r="Q162" s="197"/>
      <c r="R162" s="197"/>
    </row>
    <row r="163" s="104" customFormat="1" ht="13" spans="1:18">
      <c r="A163" s="154" t="s">
        <v>365</v>
      </c>
      <c r="B163" s="168"/>
      <c r="C163" s="154"/>
      <c r="D163" s="155"/>
      <c r="E163" s="168"/>
      <c r="F163" s="154"/>
      <c r="G163" s="169"/>
      <c r="H163" s="155">
        <f>SUM(H162:H162)</f>
        <v>0</v>
      </c>
      <c r="I163" s="155">
        <f>SUM(I162:I162)</f>
        <v>0</v>
      </c>
      <c r="J163" s="12"/>
      <c r="K163" s="182"/>
      <c r="L163" s="182"/>
      <c r="M163" s="182"/>
      <c r="N163" s="155">
        <f>SUM(N162:N162)</f>
        <v>0</v>
      </c>
      <c r="O163" s="182"/>
      <c r="P163" s="182"/>
      <c r="Q163" s="155">
        <f>SUM(Q162:Q162)</f>
        <v>0</v>
      </c>
      <c r="R163" s="155">
        <f>SUM(R162:R162)</f>
        <v>0</v>
      </c>
    </row>
    <row r="164" s="102" customFormat="1" ht="13" spans="1:18">
      <c r="A164" s="127" t="s">
        <v>366</v>
      </c>
      <c r="B164" s="128"/>
      <c r="C164" s="127"/>
      <c r="D164" s="127"/>
      <c r="E164" s="128"/>
      <c r="F164" s="127"/>
      <c r="G164" s="130"/>
      <c r="H164" s="127"/>
      <c r="I164" s="127"/>
      <c r="J164" s="11"/>
      <c r="K164" s="83"/>
      <c r="L164" s="83"/>
      <c r="M164" s="83"/>
      <c r="N164" s="185"/>
      <c r="O164" s="83"/>
      <c r="P164" s="83"/>
      <c r="Q164" s="197"/>
      <c r="R164" s="197"/>
    </row>
    <row r="165" s="103" customFormat="1" ht="13" spans="1:18">
      <c r="A165" s="131">
        <v>1</v>
      </c>
      <c r="B165" s="208" t="s">
        <v>367</v>
      </c>
      <c r="C165" s="131"/>
      <c r="D165" s="209"/>
      <c r="E165" s="210"/>
      <c r="F165" s="159"/>
      <c r="G165" s="211">
        <v>26500</v>
      </c>
      <c r="H165" s="131">
        <v>1</v>
      </c>
      <c r="I165" s="211">
        <v>26500</v>
      </c>
      <c r="J165" s="93">
        <v>43373</v>
      </c>
      <c r="K165" s="151" t="s">
        <v>368</v>
      </c>
      <c r="L165" s="188">
        <v>42741</v>
      </c>
      <c r="M165" s="243" t="s">
        <v>270</v>
      </c>
      <c r="N165" s="186">
        <v>79500</v>
      </c>
      <c r="O165" s="93">
        <v>42766</v>
      </c>
      <c r="P165" s="92" t="s">
        <v>369</v>
      </c>
      <c r="Q165" s="226">
        <v>26500</v>
      </c>
      <c r="R165" s="226">
        <v>26500</v>
      </c>
    </row>
    <row r="166" s="104" customFormat="1" ht="13" spans="1:18">
      <c r="A166" s="154" t="s">
        <v>370</v>
      </c>
      <c r="B166" s="168"/>
      <c r="C166" s="154"/>
      <c r="D166" s="155"/>
      <c r="E166" s="168"/>
      <c r="F166" s="154"/>
      <c r="G166" s="169"/>
      <c r="H166" s="170">
        <f>SUM(H165:H165)</f>
        <v>1</v>
      </c>
      <c r="I166" s="223">
        <f>SUM(I165:I165)</f>
        <v>26500</v>
      </c>
      <c r="J166" s="12"/>
      <c r="K166" s="182"/>
      <c r="L166" s="182"/>
      <c r="M166" s="182"/>
      <c r="N166" s="224">
        <f>SUM(N165:N165)</f>
        <v>79500</v>
      </c>
      <c r="O166" s="182"/>
      <c r="P166" s="182"/>
      <c r="Q166" s="155">
        <f>SUM(Q165:Q165)</f>
        <v>26500</v>
      </c>
      <c r="R166" s="155">
        <f>SUM(R165:R165)</f>
        <v>26500</v>
      </c>
    </row>
    <row r="167" s="102" customFormat="1" ht="13" spans="1:18">
      <c r="A167" s="127" t="s">
        <v>371</v>
      </c>
      <c r="B167" s="128"/>
      <c r="C167" s="127"/>
      <c r="D167" s="127"/>
      <c r="E167" s="128"/>
      <c r="F167" s="127"/>
      <c r="G167" s="130"/>
      <c r="H167" s="127"/>
      <c r="I167" s="127"/>
      <c r="J167" s="11"/>
      <c r="K167" s="83"/>
      <c r="L167" s="83"/>
      <c r="M167" s="83"/>
      <c r="N167" s="185"/>
      <c r="O167" s="83"/>
      <c r="P167" s="83"/>
      <c r="Q167" s="197"/>
      <c r="R167" s="197"/>
    </row>
    <row r="168" s="102" customFormat="1" ht="13" spans="1:18">
      <c r="A168" s="171">
        <v>1</v>
      </c>
      <c r="B168" s="172"/>
      <c r="C168" s="171"/>
      <c r="D168" s="173"/>
      <c r="E168" s="174"/>
      <c r="F168" s="175"/>
      <c r="G168" s="176"/>
      <c r="H168" s="177"/>
      <c r="I168" s="177"/>
      <c r="J168" s="193"/>
      <c r="K168" s="83"/>
      <c r="L168" s="83"/>
      <c r="M168" s="83"/>
      <c r="N168" s="185"/>
      <c r="O168" s="194"/>
      <c r="P168" s="83"/>
      <c r="Q168" s="197"/>
      <c r="R168" s="197"/>
    </row>
    <row r="169" s="104" customFormat="1" ht="13" spans="1:18">
      <c r="A169" s="154" t="s">
        <v>372</v>
      </c>
      <c r="B169" s="168"/>
      <c r="C169" s="154"/>
      <c r="D169" s="155"/>
      <c r="E169" s="168"/>
      <c r="F169" s="154"/>
      <c r="G169" s="169"/>
      <c r="H169" s="170">
        <f>SUM(H168:H168)</f>
        <v>0</v>
      </c>
      <c r="I169" s="155">
        <f>SUM(I168:I168)</f>
        <v>0</v>
      </c>
      <c r="J169" s="12"/>
      <c r="K169" s="182"/>
      <c r="L169" s="182"/>
      <c r="M169" s="182"/>
      <c r="N169" s="155">
        <f>SUM(N168:N168)</f>
        <v>0</v>
      </c>
      <c r="O169" s="182"/>
      <c r="P169" s="182"/>
      <c r="Q169" s="155">
        <f>SUM(Q168:Q168)</f>
        <v>0</v>
      </c>
      <c r="R169" s="155">
        <f>SUM(R168:R168)</f>
        <v>0</v>
      </c>
    </row>
    <row r="170" s="104" customFormat="1" ht="13" spans="1:18">
      <c r="A170" s="154" t="s">
        <v>373</v>
      </c>
      <c r="B170" s="168"/>
      <c r="C170" s="154"/>
      <c r="D170" s="155"/>
      <c r="E170" s="168"/>
      <c r="F170" s="154"/>
      <c r="G170" s="169"/>
      <c r="H170" s="170">
        <f>H98+H111+H114+H139+H142+H145+H148+H151+H160+H163+H166+H169</f>
        <v>42</v>
      </c>
      <c r="I170" s="155">
        <f>I98+I111+I114+I139+I142+I145+I148+I151+I160+I163+I166+I169</f>
        <v>380018.8</v>
      </c>
      <c r="J170" s="12"/>
      <c r="K170" s="182"/>
      <c r="L170" s="182"/>
      <c r="M170" s="182"/>
      <c r="N170" s="155">
        <f>N98+N111+N114+N139+N142+N145+N148+N151+N160+N163+N166+N169</f>
        <v>438405.32</v>
      </c>
      <c r="O170" s="182"/>
      <c r="P170" s="182"/>
      <c r="Q170" s="155">
        <f>Q98+Q111+Q114+Q139+Q142+Q145+Q148+Q151+Q160+Q163+Q166+Q169</f>
        <v>5668505.64619931</v>
      </c>
      <c r="R170" s="155">
        <f>R98+R111+R114+R139+R142+R145+R148+R151+R160+R163+R166+R169</f>
        <v>5663000.12619931</v>
      </c>
    </row>
    <row r="171" s="42" customFormat="1" ht="21" customHeight="1" spans="1:15">
      <c r="A171" s="212" t="s">
        <v>374</v>
      </c>
      <c r="B171" s="213"/>
      <c r="C171" s="214"/>
      <c r="D171" s="215"/>
      <c r="E171" s="216"/>
      <c r="F171" s="217"/>
      <c r="G171" s="218"/>
      <c r="H171" s="217"/>
      <c r="I171" s="217"/>
      <c r="J171" s="225"/>
      <c r="K171" s="111"/>
      <c r="L171" s="42"/>
      <c r="M171" s="42"/>
      <c r="N171" s="42"/>
      <c r="O171" s="101"/>
    </row>
  </sheetData>
  <mergeCells count="27">
    <mergeCell ref="A2:R2"/>
    <mergeCell ref="A3:R3"/>
    <mergeCell ref="J5:N5"/>
    <mergeCell ref="O5:Q5"/>
    <mergeCell ref="A98:G98"/>
    <mergeCell ref="A111:G111"/>
    <mergeCell ref="A114:G114"/>
    <mergeCell ref="A139:G139"/>
    <mergeCell ref="A142:G142"/>
    <mergeCell ref="A145:G145"/>
    <mergeCell ref="A148:G148"/>
    <mergeCell ref="A151:G151"/>
    <mergeCell ref="A160:G160"/>
    <mergeCell ref="A163:G163"/>
    <mergeCell ref="A166:G166"/>
    <mergeCell ref="A169:G169"/>
    <mergeCell ref="A170:G170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R5:R6"/>
  </mergeCells>
  <conditionalFormatting sqref="J20">
    <cfRule type="expression" dxfId="0" priority="33" stopIfTrue="1">
      <formula>#REF!=0</formula>
    </cfRule>
  </conditionalFormatting>
  <conditionalFormatting sqref="O20">
    <cfRule type="expression" dxfId="0" priority="13" stopIfTrue="1">
      <formula>#REF!=0</formula>
    </cfRule>
  </conditionalFormatting>
  <conditionalFormatting sqref="J32">
    <cfRule type="expression" dxfId="0" priority="31" stopIfTrue="1">
      <formula>#REF!=0</formula>
    </cfRule>
  </conditionalFormatting>
  <conditionalFormatting sqref="O32">
    <cfRule type="expression" dxfId="0" priority="11" stopIfTrue="1">
      <formula>#REF!=0</formula>
    </cfRule>
  </conditionalFormatting>
  <conditionalFormatting sqref="J56">
    <cfRule type="expression" dxfId="0" priority="28" stopIfTrue="1">
      <formula>#REF!=0</formula>
    </cfRule>
  </conditionalFormatting>
  <conditionalFormatting sqref="O56">
    <cfRule type="expression" dxfId="0" priority="8" stopIfTrue="1">
      <formula>#REF!=0</formula>
    </cfRule>
  </conditionalFormatting>
  <conditionalFormatting sqref="J68">
    <cfRule type="expression" dxfId="0" priority="26" stopIfTrue="1">
      <formula>#REF!=0</formula>
    </cfRule>
  </conditionalFormatting>
  <conditionalFormatting sqref="O68">
    <cfRule type="expression" dxfId="0" priority="6" stopIfTrue="1">
      <formula>#REF!=0</formula>
    </cfRule>
  </conditionalFormatting>
  <conditionalFormatting sqref="J86">
    <cfRule type="expression" dxfId="0" priority="24" stopIfTrue="1">
      <formula>#REF!=0</formula>
    </cfRule>
  </conditionalFormatting>
  <conditionalFormatting sqref="O86">
    <cfRule type="expression" dxfId="0" priority="4" stopIfTrue="1">
      <formula>#REF!=0</formula>
    </cfRule>
  </conditionalFormatting>
  <conditionalFormatting sqref="J92">
    <cfRule type="expression" dxfId="0" priority="20" stopIfTrue="1">
      <formula>#REF!=0</formula>
    </cfRule>
  </conditionalFormatting>
  <conditionalFormatting sqref="O92">
    <cfRule type="expression" dxfId="0" priority="1" stopIfTrue="1">
      <formula>#REF!=0</formula>
    </cfRule>
  </conditionalFormatting>
  <conditionalFormatting sqref="O102">
    <cfRule type="expression" dxfId="0" priority="18" stopIfTrue="1">
      <formula>#REF!=0</formula>
    </cfRule>
  </conditionalFormatting>
  <conditionalFormatting sqref="O103">
    <cfRule type="expression" dxfId="0" priority="17" stopIfTrue="1">
      <formula>#REF!=0</formula>
    </cfRule>
  </conditionalFormatting>
  <conditionalFormatting sqref="O109">
    <cfRule type="expression" dxfId="0" priority="16" stopIfTrue="1">
      <formula>#REF!=0</formula>
    </cfRule>
  </conditionalFormatting>
  <conditionalFormatting sqref="O110">
    <cfRule type="expression" dxfId="0" priority="19" stopIfTrue="1">
      <formula>#REF!=0</formula>
    </cfRule>
  </conditionalFormatting>
  <conditionalFormatting sqref="B103:B110">
    <cfRule type="expression" dxfId="0" priority="38" stopIfTrue="1">
      <formula>#REF!=0</formula>
    </cfRule>
  </conditionalFormatting>
  <conditionalFormatting sqref="J8:J19">
    <cfRule type="expression" dxfId="0" priority="35" stopIfTrue="1">
      <formula>#REF!=0</formula>
    </cfRule>
  </conditionalFormatting>
  <conditionalFormatting sqref="J21:J31">
    <cfRule type="expression" dxfId="0" priority="34" stopIfTrue="1">
      <formula>#REF!=0</formula>
    </cfRule>
  </conditionalFormatting>
  <conditionalFormatting sqref="J33:J43">
    <cfRule type="expression" dxfId="0" priority="32" stopIfTrue="1">
      <formula>#REF!=0</formula>
    </cfRule>
  </conditionalFormatting>
  <conditionalFormatting sqref="J44:J55">
    <cfRule type="expression" dxfId="0" priority="30" stopIfTrue="1">
      <formula>#REF!=0</formula>
    </cfRule>
  </conditionalFormatting>
  <conditionalFormatting sqref="J57:J67">
    <cfRule type="expression" dxfId="0" priority="29" stopIfTrue="1">
      <formula>#REF!=0</formula>
    </cfRule>
  </conditionalFormatting>
  <conditionalFormatting sqref="J69:J79">
    <cfRule type="expression" dxfId="0" priority="27" stopIfTrue="1">
      <formula>#REF!=0</formula>
    </cfRule>
  </conditionalFormatting>
  <conditionalFormatting sqref="J80:J85">
    <cfRule type="expression" dxfId="0" priority="22" stopIfTrue="1">
      <formula>#REF!=0</formula>
    </cfRule>
  </conditionalFormatting>
  <conditionalFormatting sqref="J87:J91">
    <cfRule type="expression" dxfId="0" priority="25" stopIfTrue="1">
      <formula>#REF!=0</formula>
    </cfRule>
  </conditionalFormatting>
  <conditionalFormatting sqref="J93:J97">
    <cfRule type="expression" dxfId="0" priority="21" stopIfTrue="1">
      <formula>#REF!=0</formula>
    </cfRule>
  </conditionalFormatting>
  <conditionalFormatting sqref="J100:J110">
    <cfRule type="expression" dxfId="0" priority="36" stopIfTrue="1">
      <formula>#REF!=0</formula>
    </cfRule>
  </conditionalFormatting>
  <conditionalFormatting sqref="O8:O19">
    <cfRule type="expression" dxfId="0" priority="15" stopIfTrue="1">
      <formula>#REF!=0</formula>
    </cfRule>
  </conditionalFormatting>
  <conditionalFormatting sqref="O21:O31">
    <cfRule type="expression" dxfId="0" priority="14" stopIfTrue="1">
      <formula>#REF!=0</formula>
    </cfRule>
  </conditionalFormatting>
  <conditionalFormatting sqref="O33:O43">
    <cfRule type="expression" dxfId="0" priority="12" stopIfTrue="1">
      <formula>#REF!=0</formula>
    </cfRule>
  </conditionalFormatting>
  <conditionalFormatting sqref="O44:O55">
    <cfRule type="expression" dxfId="0" priority="10" stopIfTrue="1">
      <formula>#REF!=0</formula>
    </cfRule>
  </conditionalFormatting>
  <conditionalFormatting sqref="O57:O67">
    <cfRule type="expression" dxfId="0" priority="9" stopIfTrue="1">
      <formula>#REF!=0</formula>
    </cfRule>
  </conditionalFormatting>
  <conditionalFormatting sqref="O69:O79">
    <cfRule type="expression" dxfId="0" priority="7" stopIfTrue="1">
      <formula>#REF!=0</formula>
    </cfRule>
  </conditionalFormatting>
  <conditionalFormatting sqref="O80:O85">
    <cfRule type="expression" dxfId="0" priority="3" stopIfTrue="1">
      <formula>#REF!=0</formula>
    </cfRule>
  </conditionalFormatting>
  <conditionalFormatting sqref="O87:O91">
    <cfRule type="expression" dxfId="0" priority="5" stopIfTrue="1">
      <formula>#REF!=0</formula>
    </cfRule>
  </conditionalFormatting>
  <conditionalFormatting sqref="O93:O97">
    <cfRule type="expression" dxfId="0" priority="2" stopIfTrue="1">
      <formula>#REF!=0</formula>
    </cfRule>
  </conditionalFormatting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599993896298105"/>
  </sheetPr>
  <dimension ref="A1:L33"/>
  <sheetViews>
    <sheetView workbookViewId="0">
      <selection activeCell="E20" sqref="E20"/>
    </sheetView>
  </sheetViews>
  <sheetFormatPr defaultColWidth="9" defaultRowHeight="14"/>
  <cols>
    <col min="1" max="1" width="4.25454545454545" style="75" customWidth="1"/>
    <col min="2" max="2" width="9" style="75"/>
    <col min="3" max="3" width="11.7272727272727" style="75" customWidth="1"/>
    <col min="4" max="4" width="15.9090909090909" style="75" customWidth="1"/>
    <col min="5" max="5" width="9.72727272727273" style="75" customWidth="1"/>
    <col min="6" max="6" width="16.9090909090909" style="75" customWidth="1"/>
    <col min="7" max="7" width="7" style="75" customWidth="1"/>
    <col min="8" max="8" width="12.8181818181818" style="75" customWidth="1"/>
    <col min="9" max="10" width="9.72727272727273" style="75" customWidth="1"/>
    <col min="11" max="11" width="13.4545454545455" style="75" customWidth="1"/>
    <col min="12" max="12" width="5.36363636363636" style="75" customWidth="1"/>
    <col min="13" max="16384" width="9" style="75"/>
  </cols>
  <sheetData>
    <row r="1" s="72" customFormat="1" ht="21" spans="1:12">
      <c r="A1" s="6" t="s">
        <v>375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13" spans="1:12">
      <c r="A2" s="9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="2" customFormat="1" ht="13" spans="1:12">
      <c r="A3" s="77" t="s">
        <v>3</v>
      </c>
      <c r="B3" s="77" t="s">
        <v>376</v>
      </c>
      <c r="C3" s="77" t="s">
        <v>377</v>
      </c>
      <c r="D3" s="77" t="s">
        <v>378</v>
      </c>
      <c r="E3" s="77" t="s">
        <v>379</v>
      </c>
      <c r="F3" s="77" t="s">
        <v>380</v>
      </c>
      <c r="G3" s="77" t="s">
        <v>381</v>
      </c>
      <c r="H3" s="78" t="s">
        <v>382</v>
      </c>
      <c r="I3" s="78" t="s">
        <v>383</v>
      </c>
      <c r="J3" s="78" t="s">
        <v>384</v>
      </c>
      <c r="K3" s="77" t="s">
        <v>385</v>
      </c>
      <c r="L3" s="77" t="s">
        <v>386</v>
      </c>
    </row>
    <row r="4" s="73" customFormat="1" ht="13" spans="1:12">
      <c r="A4" s="79">
        <v>1</v>
      </c>
      <c r="B4" s="80" t="s">
        <v>387</v>
      </c>
      <c r="C4" s="81" t="str">
        <f>VLOOKUP(B4,'[1]2017年费用'!$B:$D,3,0)</f>
        <v>总经办</v>
      </c>
      <c r="D4" s="80" t="s">
        <v>388</v>
      </c>
      <c r="E4" s="82" t="s">
        <v>389</v>
      </c>
      <c r="F4" s="81" t="s">
        <v>390</v>
      </c>
      <c r="G4" s="81" t="s">
        <v>391</v>
      </c>
      <c r="H4" s="80" t="s">
        <v>388</v>
      </c>
      <c r="I4" s="79" t="s">
        <v>392</v>
      </c>
      <c r="J4" s="79"/>
      <c r="K4" s="79" t="s">
        <v>393</v>
      </c>
      <c r="L4" s="79"/>
    </row>
    <row r="5" s="73" customFormat="1" ht="13" spans="1:12">
      <c r="A5" s="79">
        <v>2</v>
      </c>
      <c r="B5" s="80" t="s">
        <v>394</v>
      </c>
      <c r="C5" s="81" t="str">
        <f>VLOOKUP(B5,'[1]2017年费用'!$B:$D,3,0)</f>
        <v>总经办</v>
      </c>
      <c r="D5" s="80" t="s">
        <v>395</v>
      </c>
      <c r="E5" s="82" t="s">
        <v>396</v>
      </c>
      <c r="F5" s="81" t="s">
        <v>397</v>
      </c>
      <c r="G5" s="81" t="s">
        <v>398</v>
      </c>
      <c r="H5" s="80" t="s">
        <v>399</v>
      </c>
      <c r="I5" s="79" t="s">
        <v>392</v>
      </c>
      <c r="J5" s="79"/>
      <c r="K5" s="79" t="s">
        <v>393</v>
      </c>
      <c r="L5" s="79"/>
    </row>
    <row r="6" s="73" customFormat="1" ht="13" spans="1:12">
      <c r="A6" s="79">
        <v>3</v>
      </c>
      <c r="B6" s="80" t="s">
        <v>400</v>
      </c>
      <c r="C6" s="81" t="str">
        <f>VLOOKUP(B6,'[1]2017年费用'!$B:$D,3,0)</f>
        <v>总经办</v>
      </c>
      <c r="D6" s="80" t="s">
        <v>395</v>
      </c>
      <c r="E6" s="82" t="s">
        <v>401</v>
      </c>
      <c r="F6" s="81" t="s">
        <v>402</v>
      </c>
      <c r="G6" s="81" t="s">
        <v>398</v>
      </c>
      <c r="H6" s="80" t="s">
        <v>399</v>
      </c>
      <c r="I6" s="91" t="s">
        <v>403</v>
      </c>
      <c r="J6" s="79"/>
      <c r="K6" s="79" t="s">
        <v>393</v>
      </c>
      <c r="L6" s="79"/>
    </row>
    <row r="7" s="73" customFormat="1" ht="13" spans="1:12">
      <c r="A7" s="79">
        <v>4</v>
      </c>
      <c r="B7" s="80" t="s">
        <v>404</v>
      </c>
      <c r="C7" s="81" t="s">
        <v>405</v>
      </c>
      <c r="D7" s="80" t="s">
        <v>406</v>
      </c>
      <c r="E7" s="82" t="s">
        <v>407</v>
      </c>
      <c r="F7" s="81" t="s">
        <v>408</v>
      </c>
      <c r="G7" s="81" t="s">
        <v>398</v>
      </c>
      <c r="H7" s="80" t="s">
        <v>406</v>
      </c>
      <c r="I7" s="92" t="s">
        <v>409</v>
      </c>
      <c r="J7" s="79"/>
      <c r="K7" s="79" t="s">
        <v>410</v>
      </c>
      <c r="L7" s="79"/>
    </row>
    <row r="8" s="73" customFormat="1" ht="13" spans="1:12">
      <c r="A8" s="79">
        <v>5</v>
      </c>
      <c r="B8" s="80" t="s">
        <v>411</v>
      </c>
      <c r="C8" s="81" t="str">
        <f>VLOOKUP(B8,'[1]2017年费用'!$B:$D,3,0)</f>
        <v>仓储部</v>
      </c>
      <c r="D8" s="80" t="s">
        <v>412</v>
      </c>
      <c r="E8" s="82" t="s">
        <v>413</v>
      </c>
      <c r="F8" s="81" t="s">
        <v>414</v>
      </c>
      <c r="G8" s="81" t="s">
        <v>415</v>
      </c>
      <c r="H8" s="80" t="s">
        <v>416</v>
      </c>
      <c r="I8" s="93" t="s">
        <v>417</v>
      </c>
      <c r="J8" s="79"/>
      <c r="K8" s="79" t="s">
        <v>393</v>
      </c>
      <c r="L8" s="79"/>
    </row>
    <row r="9" s="73" customFormat="1" ht="13" spans="1:12">
      <c r="A9" s="79">
        <v>6</v>
      </c>
      <c r="B9" s="80" t="s">
        <v>418</v>
      </c>
      <c r="C9" s="81" t="str">
        <f>VLOOKUP(B9,'[1]2017年费用'!$B:$D,3,0)</f>
        <v>运作部</v>
      </c>
      <c r="D9" s="80" t="s">
        <v>419</v>
      </c>
      <c r="E9" s="82" t="s">
        <v>420</v>
      </c>
      <c r="F9" s="81" t="s">
        <v>421</v>
      </c>
      <c r="G9" s="81" t="s">
        <v>415</v>
      </c>
      <c r="H9" s="80" t="s">
        <v>422</v>
      </c>
      <c r="I9" s="93" t="s">
        <v>423</v>
      </c>
      <c r="J9" s="79"/>
      <c r="K9" s="79" t="s">
        <v>393</v>
      </c>
      <c r="L9" s="79"/>
    </row>
    <row r="10" s="73" customFormat="1" ht="13" spans="1:12">
      <c r="A10" s="79">
        <v>7</v>
      </c>
      <c r="B10" s="80" t="s">
        <v>424</v>
      </c>
      <c r="C10" s="81" t="str">
        <f>VLOOKUP(B10,'[1]2017年费用'!$B:$D,3,0)</f>
        <v>运作部</v>
      </c>
      <c r="D10" s="80" t="s">
        <v>425</v>
      </c>
      <c r="E10" s="82" t="s">
        <v>426</v>
      </c>
      <c r="F10" s="81" t="s">
        <v>427</v>
      </c>
      <c r="G10" s="81" t="s">
        <v>415</v>
      </c>
      <c r="H10" s="80" t="s">
        <v>428</v>
      </c>
      <c r="I10" s="94" t="s">
        <v>429</v>
      </c>
      <c r="J10" s="79" t="s">
        <v>430</v>
      </c>
      <c r="K10" s="79" t="s">
        <v>431</v>
      </c>
      <c r="L10" s="79"/>
    </row>
    <row r="11" s="73" customFormat="1" ht="13" spans="1:12">
      <c r="A11" s="79">
        <v>8</v>
      </c>
      <c r="B11" s="80" t="s">
        <v>432</v>
      </c>
      <c r="C11" s="81" t="str">
        <f>VLOOKUP(B11,'[1]2017年费用'!$B:$D,3,0)</f>
        <v>运作部</v>
      </c>
      <c r="D11" s="80" t="s">
        <v>433</v>
      </c>
      <c r="E11" s="82" t="s">
        <v>434</v>
      </c>
      <c r="F11" s="81" t="s">
        <v>435</v>
      </c>
      <c r="G11" s="81" t="s">
        <v>415</v>
      </c>
      <c r="H11" s="80" t="s">
        <v>436</v>
      </c>
      <c r="I11" s="95" t="s">
        <v>437</v>
      </c>
      <c r="J11" s="79"/>
      <c r="K11" s="79" t="s">
        <v>393</v>
      </c>
      <c r="L11" s="79"/>
    </row>
    <row r="12" s="73" customFormat="1" ht="13" spans="1:12">
      <c r="A12" s="79">
        <v>9</v>
      </c>
      <c r="B12" s="80" t="s">
        <v>438</v>
      </c>
      <c r="C12" s="81" t="str">
        <f>VLOOKUP(B12,'[1]2017年费用'!$B:$D,3,0)</f>
        <v>业务部</v>
      </c>
      <c r="D12" s="80" t="s">
        <v>439</v>
      </c>
      <c r="E12" s="82" t="s">
        <v>440</v>
      </c>
      <c r="F12" s="81" t="s">
        <v>414</v>
      </c>
      <c r="G12" s="81" t="s">
        <v>415</v>
      </c>
      <c r="H12" s="80" t="s">
        <v>416</v>
      </c>
      <c r="I12" s="91" t="s">
        <v>441</v>
      </c>
      <c r="J12" s="79"/>
      <c r="K12" s="79" t="s">
        <v>393</v>
      </c>
      <c r="L12" s="79"/>
    </row>
    <row r="13" s="74" customFormat="1" ht="13" spans="1:12">
      <c r="A13" s="83">
        <v>10</v>
      </c>
      <c r="B13" s="84" t="s">
        <v>442</v>
      </c>
      <c r="C13" s="85" t="str">
        <f>VLOOKUP(B13,'[1]2017年费用'!$B:$D,3,0)</f>
        <v>行政部</v>
      </c>
      <c r="D13" s="84" t="s">
        <v>443</v>
      </c>
      <c r="E13" s="86" t="s">
        <v>444</v>
      </c>
      <c r="F13" s="85" t="s">
        <v>445</v>
      </c>
      <c r="G13" s="85" t="s">
        <v>415</v>
      </c>
      <c r="H13" s="84" t="s">
        <v>446</v>
      </c>
      <c r="I13" s="96" t="s">
        <v>447</v>
      </c>
      <c r="J13" s="83"/>
      <c r="K13" s="83" t="s">
        <v>393</v>
      </c>
      <c r="L13" s="83"/>
    </row>
    <row r="14" s="73" customFormat="1" ht="13" spans="1:12">
      <c r="A14" s="79">
        <v>11</v>
      </c>
      <c r="B14" s="80" t="s">
        <v>448</v>
      </c>
      <c r="C14" s="81" t="str">
        <f>VLOOKUP(B14,'[1]2017年费用'!$B:$D,3,0)</f>
        <v>财务部</v>
      </c>
      <c r="D14" s="80" t="s">
        <v>449</v>
      </c>
      <c r="E14" s="82" t="s">
        <v>450</v>
      </c>
      <c r="F14" s="81" t="s">
        <v>408</v>
      </c>
      <c r="G14" s="81" t="s">
        <v>398</v>
      </c>
      <c r="H14" s="80" t="s">
        <v>451</v>
      </c>
      <c r="I14" s="91" t="s">
        <v>452</v>
      </c>
      <c r="J14" s="79" t="s">
        <v>453</v>
      </c>
      <c r="K14" s="79" t="s">
        <v>431</v>
      </c>
      <c r="L14" s="79"/>
    </row>
    <row r="15" s="73" customFormat="1" ht="13" spans="1:12">
      <c r="A15" s="79">
        <v>12</v>
      </c>
      <c r="B15" s="80" t="s">
        <v>454</v>
      </c>
      <c r="C15" s="81" t="str">
        <f>VLOOKUP(B15,'[1]2017年费用'!$B:$D,3,0)</f>
        <v>客服部</v>
      </c>
      <c r="D15" s="80" t="s">
        <v>455</v>
      </c>
      <c r="E15" s="82" t="s">
        <v>456</v>
      </c>
      <c r="F15" s="81" t="s">
        <v>457</v>
      </c>
      <c r="G15" s="81" t="s">
        <v>458</v>
      </c>
      <c r="H15" s="80" t="s">
        <v>455</v>
      </c>
      <c r="I15" s="91" t="s">
        <v>459</v>
      </c>
      <c r="J15" s="79"/>
      <c r="K15" s="79" t="s">
        <v>393</v>
      </c>
      <c r="L15" s="79"/>
    </row>
    <row r="16" s="74" customFormat="1" ht="13" spans="1:12">
      <c r="A16" s="83">
        <v>13</v>
      </c>
      <c r="B16" s="84" t="s">
        <v>460</v>
      </c>
      <c r="C16" s="85" t="str">
        <f>VLOOKUP(B16,'[1]2017年费用'!$B:$D,3,0)</f>
        <v>信息技术部</v>
      </c>
      <c r="D16" s="84" t="s">
        <v>461</v>
      </c>
      <c r="E16" s="86" t="s">
        <v>462</v>
      </c>
      <c r="F16" s="85" t="s">
        <v>463</v>
      </c>
      <c r="G16" s="85" t="s">
        <v>398</v>
      </c>
      <c r="H16" s="84" t="s">
        <v>461</v>
      </c>
      <c r="I16" s="97" t="s">
        <v>464</v>
      </c>
      <c r="J16" s="83"/>
      <c r="K16" s="83" t="s">
        <v>393</v>
      </c>
      <c r="L16" s="83"/>
    </row>
    <row r="17" s="73" customFormat="1" ht="13" spans="1:12">
      <c r="A17" s="79">
        <v>14</v>
      </c>
      <c r="B17" s="80" t="s">
        <v>465</v>
      </c>
      <c r="C17" s="81" t="str">
        <f>VLOOKUP(B17,'[1]2017年费用'!$B:$D,3,0)</f>
        <v>客服部</v>
      </c>
      <c r="D17" s="80" t="s">
        <v>466</v>
      </c>
      <c r="E17" s="82" t="s">
        <v>467</v>
      </c>
      <c r="F17" s="81" t="s">
        <v>468</v>
      </c>
      <c r="G17" s="81" t="s">
        <v>398</v>
      </c>
      <c r="H17" s="80" t="s">
        <v>422</v>
      </c>
      <c r="I17" s="94" t="s">
        <v>469</v>
      </c>
      <c r="J17" s="79"/>
      <c r="K17" s="79" t="s">
        <v>393</v>
      </c>
      <c r="L17" s="79"/>
    </row>
    <row r="18" s="73" customFormat="1" ht="13" spans="1:12">
      <c r="A18" s="79">
        <v>15</v>
      </c>
      <c r="B18" s="80" t="s">
        <v>470</v>
      </c>
      <c r="C18" s="81" t="str">
        <f>VLOOKUP(B18,'[1]2017年费用'!$B:$D,3,0)</f>
        <v>网络营销</v>
      </c>
      <c r="D18" s="80" t="s">
        <v>471</v>
      </c>
      <c r="E18" s="82" t="s">
        <v>472</v>
      </c>
      <c r="F18" s="81" t="s">
        <v>463</v>
      </c>
      <c r="G18" s="81" t="s">
        <v>398</v>
      </c>
      <c r="H18" s="80" t="s">
        <v>422</v>
      </c>
      <c r="I18" s="94" t="s">
        <v>473</v>
      </c>
      <c r="J18" s="79" t="s">
        <v>474</v>
      </c>
      <c r="K18" s="79" t="s">
        <v>475</v>
      </c>
      <c r="L18" s="79"/>
    </row>
    <row r="19" s="74" customFormat="1" ht="13" spans="1:12">
      <c r="A19" s="83">
        <v>16</v>
      </c>
      <c r="B19" s="84" t="s">
        <v>476</v>
      </c>
      <c r="C19" s="85" t="str">
        <f>VLOOKUP(B19,'[1]2017年费用'!$B:$D,3,0)</f>
        <v>信息技术部</v>
      </c>
      <c r="D19" s="84" t="s">
        <v>477</v>
      </c>
      <c r="E19" s="86">
        <v>647254611</v>
      </c>
      <c r="F19" s="85" t="s">
        <v>463</v>
      </c>
      <c r="G19" s="85" t="s">
        <v>398</v>
      </c>
      <c r="H19" s="84" t="s">
        <v>477</v>
      </c>
      <c r="I19" s="98" t="s">
        <v>478</v>
      </c>
      <c r="J19" s="83" t="s">
        <v>479</v>
      </c>
      <c r="K19" s="83" t="s">
        <v>475</v>
      </c>
      <c r="L19" s="83"/>
    </row>
    <row r="20" s="73" customFormat="1" ht="13" spans="1:12">
      <c r="A20" s="79">
        <v>17</v>
      </c>
      <c r="B20" s="80" t="s">
        <v>480</v>
      </c>
      <c r="C20" s="81" t="str">
        <f>VLOOKUP(B20,'[1]2017年费用'!$B:$D,3,0)</f>
        <v>网络部</v>
      </c>
      <c r="D20" s="80" t="s">
        <v>481</v>
      </c>
      <c r="E20" s="82" t="s">
        <v>482</v>
      </c>
      <c r="F20" s="81" t="s">
        <v>483</v>
      </c>
      <c r="G20" s="81" t="s">
        <v>415</v>
      </c>
      <c r="H20" s="80" t="s">
        <v>484</v>
      </c>
      <c r="I20" s="94" t="s">
        <v>485</v>
      </c>
      <c r="J20" s="79" t="s">
        <v>486</v>
      </c>
      <c r="K20" s="79" t="s">
        <v>393</v>
      </c>
      <c r="L20" s="79"/>
    </row>
    <row r="21" s="73" customFormat="1" ht="13" spans="1:12">
      <c r="A21" s="79">
        <v>18</v>
      </c>
      <c r="B21" s="80" t="s">
        <v>487</v>
      </c>
      <c r="C21" s="81" t="str">
        <f>VLOOKUP(B21,'[1]2017年费用'!$B:$D,3,0)</f>
        <v>运作部</v>
      </c>
      <c r="D21" s="80" t="s">
        <v>488</v>
      </c>
      <c r="E21" s="82" t="s">
        <v>489</v>
      </c>
      <c r="F21" s="81" t="s">
        <v>490</v>
      </c>
      <c r="G21" s="81" t="s">
        <v>415</v>
      </c>
      <c r="H21" s="80" t="s">
        <v>488</v>
      </c>
      <c r="I21" s="91" t="s">
        <v>491</v>
      </c>
      <c r="J21" s="79"/>
      <c r="K21" s="79" t="s">
        <v>393</v>
      </c>
      <c r="L21" s="79"/>
    </row>
    <row r="22" s="74" customFormat="1" ht="13" spans="1:12">
      <c r="A22" s="83">
        <v>19</v>
      </c>
      <c r="B22" s="84" t="s">
        <v>492</v>
      </c>
      <c r="C22" s="85" t="s">
        <v>493</v>
      </c>
      <c r="D22" s="84" t="s">
        <v>477</v>
      </c>
      <c r="E22" s="86" t="s">
        <v>494</v>
      </c>
      <c r="F22" s="85" t="s">
        <v>463</v>
      </c>
      <c r="G22" s="85" t="s">
        <v>398</v>
      </c>
      <c r="H22" s="84" t="s">
        <v>477</v>
      </c>
      <c r="I22" s="97" t="s">
        <v>495</v>
      </c>
      <c r="J22" s="83"/>
      <c r="K22" s="83" t="s">
        <v>393</v>
      </c>
      <c r="L22" s="83"/>
    </row>
    <row r="23" s="73" customFormat="1" ht="13" spans="1:12">
      <c r="A23" s="79">
        <v>20</v>
      </c>
      <c r="B23" s="80" t="s">
        <v>496</v>
      </c>
      <c r="C23" s="81" t="str">
        <f>VLOOKUP(B23,'[1]2017年费用'!$B:$D,3,0)</f>
        <v>客服部</v>
      </c>
      <c r="D23" s="80" t="s">
        <v>488</v>
      </c>
      <c r="E23" s="82" t="s">
        <v>497</v>
      </c>
      <c r="F23" s="81" t="s">
        <v>490</v>
      </c>
      <c r="G23" s="81" t="s">
        <v>415</v>
      </c>
      <c r="H23" s="80" t="s">
        <v>488</v>
      </c>
      <c r="I23" s="93" t="s">
        <v>498</v>
      </c>
      <c r="J23" s="79"/>
      <c r="K23" s="79" t="s">
        <v>393</v>
      </c>
      <c r="L23" s="79"/>
    </row>
    <row r="24" s="73" customFormat="1" ht="13" spans="1:12">
      <c r="A24" s="79">
        <v>21</v>
      </c>
      <c r="B24" s="80" t="s">
        <v>499</v>
      </c>
      <c r="C24" s="81" t="str">
        <f>VLOOKUP(B24,'[1]2017年费用'!$B:$D,3,0)</f>
        <v>仓储部</v>
      </c>
      <c r="D24" s="80" t="s">
        <v>500</v>
      </c>
      <c r="E24" s="82" t="s">
        <v>501</v>
      </c>
      <c r="F24" s="81" t="s">
        <v>457</v>
      </c>
      <c r="G24" s="81" t="s">
        <v>415</v>
      </c>
      <c r="H24" s="80" t="s">
        <v>502</v>
      </c>
      <c r="I24" s="99" t="s">
        <v>503</v>
      </c>
      <c r="J24" s="79"/>
      <c r="K24" s="79" t="s">
        <v>393</v>
      </c>
      <c r="L24" s="79"/>
    </row>
    <row r="25" s="73" customFormat="1" ht="13" spans="1:12">
      <c r="A25" s="79">
        <v>22</v>
      </c>
      <c r="B25" s="80" t="s">
        <v>504</v>
      </c>
      <c r="C25" s="81" t="str">
        <f>VLOOKUP(B25,'[1]2017年费用'!$B:$D,3,0)</f>
        <v>运作部</v>
      </c>
      <c r="D25" s="80" t="s">
        <v>505</v>
      </c>
      <c r="E25" s="82" t="s">
        <v>506</v>
      </c>
      <c r="F25" s="81" t="s">
        <v>414</v>
      </c>
      <c r="G25" s="81" t="s">
        <v>415</v>
      </c>
      <c r="H25" s="80" t="s">
        <v>502</v>
      </c>
      <c r="I25" s="94" t="s">
        <v>507</v>
      </c>
      <c r="J25" s="79"/>
      <c r="K25" s="79" t="s">
        <v>393</v>
      </c>
      <c r="L25" s="79"/>
    </row>
    <row r="26" s="73" customFormat="1" ht="13" spans="1:12">
      <c r="A26" s="79">
        <v>23</v>
      </c>
      <c r="B26" s="80" t="s">
        <v>508</v>
      </c>
      <c r="C26" s="81" t="s">
        <v>509</v>
      </c>
      <c r="D26" s="80" t="s">
        <v>510</v>
      </c>
      <c r="E26" s="82" t="s">
        <v>511</v>
      </c>
      <c r="F26" s="81" t="s">
        <v>512</v>
      </c>
      <c r="G26" s="81" t="s">
        <v>415</v>
      </c>
      <c r="H26" s="80" t="s">
        <v>513</v>
      </c>
      <c r="I26" s="92" t="s">
        <v>514</v>
      </c>
      <c r="J26" s="79"/>
      <c r="K26" s="79" t="s">
        <v>515</v>
      </c>
      <c r="L26" s="79"/>
    </row>
    <row r="27" s="73" customFormat="1" ht="13" spans="1:12">
      <c r="A27" s="79">
        <v>24</v>
      </c>
      <c r="B27" s="80" t="s">
        <v>516</v>
      </c>
      <c r="C27" s="81" t="s">
        <v>517</v>
      </c>
      <c r="D27" s="80" t="s">
        <v>518</v>
      </c>
      <c r="E27" s="82" t="s">
        <v>519</v>
      </c>
      <c r="F27" s="81" t="s">
        <v>520</v>
      </c>
      <c r="G27" s="81" t="s">
        <v>398</v>
      </c>
      <c r="H27" s="80" t="s">
        <v>518</v>
      </c>
      <c r="I27" s="92" t="s">
        <v>521</v>
      </c>
      <c r="J27" s="79"/>
      <c r="K27" s="79" t="s">
        <v>393</v>
      </c>
      <c r="L27" s="79"/>
    </row>
    <row r="28" s="73" customFormat="1" ht="13" spans="1:12">
      <c r="A28" s="79">
        <v>25</v>
      </c>
      <c r="B28" s="80" t="s">
        <v>522</v>
      </c>
      <c r="C28" s="81" t="str">
        <f>VLOOKUP(B28,'[1]2017年费用'!$B:$D,3,0)</f>
        <v>运作部</v>
      </c>
      <c r="D28" s="80" t="s">
        <v>523</v>
      </c>
      <c r="E28" s="82" t="s">
        <v>524</v>
      </c>
      <c r="F28" s="81" t="s">
        <v>408</v>
      </c>
      <c r="G28" s="81" t="s">
        <v>398</v>
      </c>
      <c r="H28" s="80" t="s">
        <v>523</v>
      </c>
      <c r="I28" s="91" t="s">
        <v>525</v>
      </c>
      <c r="J28" s="79"/>
      <c r="K28" s="79" t="s">
        <v>393</v>
      </c>
      <c r="L28" s="79"/>
    </row>
    <row r="29" s="73" customFormat="1" ht="13" spans="1:12">
      <c r="A29" s="79">
        <v>26</v>
      </c>
      <c r="B29" s="80" t="s">
        <v>526</v>
      </c>
      <c r="C29" s="81" t="str">
        <f>VLOOKUP(B29,'[1]2017年费用'!$B:$D,3,0)</f>
        <v>运作部</v>
      </c>
      <c r="D29" s="80" t="s">
        <v>455</v>
      </c>
      <c r="E29" s="82" t="s">
        <v>527</v>
      </c>
      <c r="F29" s="81" t="s">
        <v>528</v>
      </c>
      <c r="G29" s="81" t="s">
        <v>415</v>
      </c>
      <c r="H29" s="80" t="s">
        <v>455</v>
      </c>
      <c r="I29" s="94" t="s">
        <v>529</v>
      </c>
      <c r="J29" s="79"/>
      <c r="K29" s="79" t="s">
        <v>393</v>
      </c>
      <c r="L29" s="79"/>
    </row>
    <row r="30" s="73" customFormat="1" ht="13" spans="1:12">
      <c r="A30" s="79">
        <v>27</v>
      </c>
      <c r="B30" s="80" t="s">
        <v>530</v>
      </c>
      <c r="C30" s="81" t="s">
        <v>531</v>
      </c>
      <c r="D30" s="80" t="s">
        <v>532</v>
      </c>
      <c r="E30" s="82" t="s">
        <v>533</v>
      </c>
      <c r="F30" s="81" t="s">
        <v>528</v>
      </c>
      <c r="G30" s="81" t="s">
        <v>415</v>
      </c>
      <c r="H30" s="80" t="s">
        <v>532</v>
      </c>
      <c r="I30" s="92" t="s">
        <v>534</v>
      </c>
      <c r="J30" s="79"/>
      <c r="K30" s="79" t="s">
        <v>535</v>
      </c>
      <c r="L30" s="79"/>
    </row>
    <row r="31" s="73" customFormat="1" ht="13" spans="1:12">
      <c r="A31" s="79">
        <v>28</v>
      </c>
      <c r="B31" s="80" t="s">
        <v>536</v>
      </c>
      <c r="C31" s="81" t="str">
        <f>VLOOKUP(B31,'[1]2017年费用'!$B:$D,3,0)</f>
        <v>运作部</v>
      </c>
      <c r="D31" s="80" t="s">
        <v>537</v>
      </c>
      <c r="E31" s="82" t="s">
        <v>538</v>
      </c>
      <c r="F31" s="81" t="s">
        <v>490</v>
      </c>
      <c r="G31" s="81" t="s">
        <v>398</v>
      </c>
      <c r="H31" s="80" t="s">
        <v>513</v>
      </c>
      <c r="I31" s="92" t="s">
        <v>539</v>
      </c>
      <c r="J31" s="79"/>
      <c r="K31" s="79" t="s">
        <v>393</v>
      </c>
      <c r="L31" s="79"/>
    </row>
    <row r="32" spans="1:10">
      <c r="A32" s="87"/>
      <c r="B32" s="88"/>
      <c r="D32" s="88"/>
      <c r="E32" s="89"/>
      <c r="H32" s="90"/>
      <c r="I32" s="90"/>
      <c r="J32" s="90"/>
    </row>
    <row r="33" spans="3:3">
      <c r="C33" s="75" t="s">
        <v>540</v>
      </c>
    </row>
  </sheetData>
  <mergeCells count="1">
    <mergeCell ref="A1:L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AO37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E19" sqref="E19"/>
    </sheetView>
  </sheetViews>
  <sheetFormatPr defaultColWidth="8.88181818181818" defaultRowHeight="14"/>
  <cols>
    <col min="1" max="1" width="5.88181818181818" style="5" customWidth="1"/>
    <col min="2" max="2" width="8.88181818181818" style="5"/>
    <col min="3" max="3" width="12.6272727272727" style="62" customWidth="1"/>
    <col min="4" max="4" width="10.7545454545455" style="5" customWidth="1"/>
    <col min="5" max="6" width="10.1272727272727" style="5" customWidth="1"/>
    <col min="7" max="8" width="10.7545454545455" style="5" customWidth="1"/>
    <col min="9" max="10" width="10.1272727272727" style="5" customWidth="1"/>
    <col min="11" max="14" width="12" style="5" customWidth="1"/>
    <col min="15" max="15" width="14.8818181818182" style="5" customWidth="1"/>
    <col min="16" max="27" width="10.7545454545455" style="5" customWidth="1"/>
    <col min="28" max="28" width="12.9090909090909" style="63"/>
    <col min="29" max="34" width="10.7545454545455" style="5" customWidth="1"/>
    <col min="35" max="40" width="8.88181818181818" style="5" hidden="1" customWidth="1"/>
    <col min="41" max="41" width="12.2545454545455" style="5"/>
    <col min="42" max="16384" width="8.88181818181818" style="5"/>
  </cols>
  <sheetData>
    <row r="1" s="1" customFormat="1" ht="21" spans="1:41">
      <c r="A1" s="6" t="s">
        <v>541</v>
      </c>
      <c r="B1" s="6"/>
      <c r="C1" s="58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48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="2" customFormat="1" spans="1:41">
      <c r="A2" s="7" t="s">
        <v>1</v>
      </c>
      <c r="B2" s="8"/>
      <c r="C2" s="64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4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 t="s">
        <v>542</v>
      </c>
    </row>
    <row r="3" s="3" customFormat="1" spans="1:41">
      <c r="A3" s="10"/>
      <c r="B3" s="11"/>
      <c r="C3" s="65" t="s">
        <v>543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22" t="s">
        <v>544</v>
      </c>
      <c r="P3" s="11" t="s">
        <v>545</v>
      </c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69" t="s">
        <v>546</v>
      </c>
      <c r="AC3" s="11" t="s">
        <v>547</v>
      </c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22" t="s">
        <v>548</v>
      </c>
    </row>
    <row r="4" s="3" customFormat="1" spans="1:41">
      <c r="A4" s="12" t="s">
        <v>3</v>
      </c>
      <c r="B4" s="12" t="s">
        <v>376</v>
      </c>
      <c r="C4" s="66" t="s">
        <v>549</v>
      </c>
      <c r="D4" s="12" t="s">
        <v>550</v>
      </c>
      <c r="E4" s="12" t="s">
        <v>551</v>
      </c>
      <c r="F4" s="12" t="s">
        <v>552</v>
      </c>
      <c r="G4" s="12" t="s">
        <v>553</v>
      </c>
      <c r="H4" s="12" t="s">
        <v>554</v>
      </c>
      <c r="I4" s="12" t="s">
        <v>555</v>
      </c>
      <c r="J4" s="12" t="s">
        <v>556</v>
      </c>
      <c r="K4" s="12" t="s">
        <v>557</v>
      </c>
      <c r="L4" s="12" t="s">
        <v>558</v>
      </c>
      <c r="M4" s="12" t="s">
        <v>559</v>
      </c>
      <c r="N4" s="12" t="s">
        <v>560</v>
      </c>
      <c r="O4" s="23"/>
      <c r="P4" s="12" t="s">
        <v>549</v>
      </c>
      <c r="Q4" s="12" t="s">
        <v>550</v>
      </c>
      <c r="R4" s="12" t="s">
        <v>551</v>
      </c>
      <c r="S4" s="12" t="s">
        <v>552</v>
      </c>
      <c r="T4" s="12" t="s">
        <v>553</v>
      </c>
      <c r="U4" s="12" t="s">
        <v>554</v>
      </c>
      <c r="V4" s="12" t="s">
        <v>555</v>
      </c>
      <c r="W4" s="12" t="s">
        <v>556</v>
      </c>
      <c r="X4" s="12" t="s">
        <v>557</v>
      </c>
      <c r="Y4" s="12" t="s">
        <v>558</v>
      </c>
      <c r="Z4" s="12" t="s">
        <v>559</v>
      </c>
      <c r="AA4" s="12" t="s">
        <v>560</v>
      </c>
      <c r="AB4" s="70"/>
      <c r="AC4" s="12" t="s">
        <v>549</v>
      </c>
      <c r="AD4" s="12" t="s">
        <v>550</v>
      </c>
      <c r="AE4" s="12" t="s">
        <v>551</v>
      </c>
      <c r="AF4" s="12" t="s">
        <v>552</v>
      </c>
      <c r="AG4" s="12" t="s">
        <v>553</v>
      </c>
      <c r="AH4" s="12" t="s">
        <v>554</v>
      </c>
      <c r="AI4" s="12" t="s">
        <v>555</v>
      </c>
      <c r="AJ4" s="12" t="s">
        <v>556</v>
      </c>
      <c r="AK4" s="12" t="s">
        <v>557</v>
      </c>
      <c r="AL4" s="12" t="s">
        <v>558</v>
      </c>
      <c r="AM4" s="12" t="s">
        <v>559</v>
      </c>
      <c r="AN4" s="12" t="s">
        <v>560</v>
      </c>
      <c r="AO4" s="23"/>
    </row>
    <row r="5" ht="14.5" spans="1:41">
      <c r="A5" s="13">
        <v>1</v>
      </c>
      <c r="B5" s="14" t="s">
        <v>387</v>
      </c>
      <c r="C5" s="15">
        <f>项目人员应发工资!C5+'项目人员社保（单位）'!C5+'项目人员住房公积金（单位）'!C5</f>
        <v>16076.57</v>
      </c>
      <c r="D5" s="15">
        <f>项目人员应发工资!D5+'项目人员社保（单位）'!D5+'项目人员住房公积金（单位）'!D5</f>
        <v>16303.6</v>
      </c>
      <c r="E5" s="15">
        <f>项目人员应发工资!E5+'项目人员社保（单位）'!E5+'项目人员住房公积金（单位）'!E5</f>
        <v>16191.1</v>
      </c>
      <c r="F5" s="15">
        <f>项目人员应发工资!F5+'项目人员社保（单位）'!F5+'项目人员住房公积金（单位）'!F5</f>
        <v>17903.6</v>
      </c>
      <c r="G5" s="15">
        <f>项目人员应发工资!G5+'项目人员社保（单位）'!G5+'项目人员住房公积金（单位）'!G5</f>
        <v>16441.1</v>
      </c>
      <c r="H5" s="15">
        <f>项目人员应发工资!H5+'项目人员社保（单位）'!H5+'项目人员住房公积金（单位）'!H5</f>
        <v>16529.6</v>
      </c>
      <c r="I5" s="15">
        <f>项目人员应发工资!I5+'项目人员社保（单位）'!I5+'项目人员住房公积金（单位）'!I5</f>
        <v>17042.1</v>
      </c>
      <c r="J5" s="15">
        <f>项目人员应发工资!J5+'项目人员社保（单位）'!J5+'项目人员住房公积金（单位）'!J5</f>
        <v>17379.6</v>
      </c>
      <c r="K5" s="15">
        <f>项目人员应发工资!K5+'项目人员社保（单位）'!K5+'项目人员住房公积金（单位）'!K5</f>
        <v>17079.6</v>
      </c>
      <c r="L5" s="15">
        <f>项目人员应发工资!L5+'项目人员社保（单位）'!L5+'项目人员住房公积金（单位）'!L5</f>
        <v>16792.1</v>
      </c>
      <c r="M5" s="15">
        <f>项目人员应发工资!M5+'项目人员社保（单位）'!M5+'项目人员住房公积金（单位）'!M5</f>
        <v>16942.1</v>
      </c>
      <c r="N5" s="15">
        <f>项目人员应发工资!N5+'项目人员社保（单位）'!N5+'项目人员住房公积金（单位）'!N5</f>
        <v>16979.6</v>
      </c>
      <c r="O5" s="33">
        <f>SUM(C5:N5)</f>
        <v>201660.67</v>
      </c>
      <c r="P5" s="15">
        <f>项目人员应发工资!P5+'项目人员社保（单位）'!P5+'项目人员住房公积金（单位）'!P5</f>
        <v>21317.55</v>
      </c>
      <c r="Q5" s="15">
        <f>项目人员应发工资!Q5+'项目人员社保（单位）'!Q5+'项目人员住房公积金（单位）'!Q5</f>
        <v>19046.68</v>
      </c>
      <c r="R5" s="15">
        <f>项目人员应发工资!R5+'项目人员社保（单位）'!R5+'项目人员住房公积金（单位）'!R5</f>
        <v>20765.82</v>
      </c>
      <c r="S5" s="15">
        <f>项目人员应发工资!S5+'项目人员社保（单位）'!S5+'项目人员住房公积金（单位）'!S5</f>
        <v>21132.48</v>
      </c>
      <c r="T5" s="15">
        <f>项目人员应发工资!T5+'项目人员社保（单位）'!T5+'项目人员住房公积金（单位）'!T5</f>
        <v>21129.48</v>
      </c>
      <c r="U5" s="15">
        <f>项目人员应发工资!U5+'项目人员社保（单位）'!U5+'项目人员住房公积金（单位）'!U5</f>
        <v>20646.16</v>
      </c>
      <c r="V5" s="15">
        <f>项目人员应发工资!V5+'项目人员社保（单位）'!V5+'项目人员住房公积金（单位）'!V5</f>
        <v>21712.8</v>
      </c>
      <c r="W5" s="15">
        <f>项目人员应发工资!W5+'项目人员社保（单位）'!W5+'项目人员住房公积金（单位）'!W5</f>
        <v>20246.25</v>
      </c>
      <c r="X5" s="15">
        <f>项目人员应发工资!X5+'项目人员社保（单位）'!X5+'项目人员住房公积金（单位）'!X5</f>
        <v>20246.25</v>
      </c>
      <c r="Y5" s="15">
        <f>项目人员应发工资!Y5+'项目人员社保（单位）'!Y5+'项目人员住房公积金（单位）'!Y5</f>
        <v>19746.25</v>
      </c>
      <c r="Z5" s="15">
        <f>项目人员应发工资!Z5+'项目人员社保（单位）'!Z5+'项目人员住房公积金（单位）'!Z5</f>
        <v>20013.25</v>
      </c>
      <c r="AA5" s="15">
        <f>项目人员应发工资!AA5+'项目人员社保（单位）'!AA5+'项目人员住房公积金（单位）'!AA5</f>
        <v>19270.97</v>
      </c>
      <c r="AB5" s="52">
        <f>SUM(P5:AA5)</f>
        <v>245273.94</v>
      </c>
      <c r="AC5" s="15">
        <f>项目人员应发工资!AC5+'项目人员社保（单位）'!AC5+'项目人员住房公积金（单位）'!AC5</f>
        <v>18733.01</v>
      </c>
      <c r="AD5" s="15">
        <f>项目人员应发工资!AD5+'项目人员社保（单位）'!AD5+'项目人员住房公积金（单位）'!AD5</f>
        <v>18067.9</v>
      </c>
      <c r="AE5" s="15">
        <f>项目人员应发工资!AE5+'项目人员社保（单位）'!AE5+'项目人员住房公积金（单位）'!AE5</f>
        <v>18601.22</v>
      </c>
      <c r="AF5" s="15">
        <f>项目人员应发工资!AF5+'项目人员社保（单位）'!AF5+'项目人员住房公积金（单位）'!AF5</f>
        <v>18701.22</v>
      </c>
      <c r="AG5" s="15">
        <f>项目人员应发工资!AG5+'项目人员社保（单位）'!AG5+'项目人员住房公积金（单位）'!AG5</f>
        <v>18567.89</v>
      </c>
      <c r="AH5" s="15">
        <f>项目人员应发工资!AH5+'项目人员社保（单位）'!AH5+'项目人员住房公积金（单位）'!AH5</f>
        <v>18914.45</v>
      </c>
      <c r="AI5" s="15"/>
      <c r="AJ5" s="15"/>
      <c r="AK5" s="15"/>
      <c r="AL5" s="15"/>
      <c r="AM5" s="15"/>
      <c r="AN5" s="15"/>
      <c r="AO5" s="33">
        <f>SUM(AC5:AN5)</f>
        <v>111585.69</v>
      </c>
    </row>
    <row r="6" ht="14.5" spans="1:41">
      <c r="A6" s="13">
        <v>2</v>
      </c>
      <c r="B6" s="14" t="s">
        <v>394</v>
      </c>
      <c r="C6" s="15">
        <f>项目人员应发工资!C6+'项目人员社保（单位）'!C6+'项目人员住房公积金（单位）'!C6</f>
        <v>12387.77</v>
      </c>
      <c r="D6" s="15">
        <f>项目人员应发工资!D6+'项目人员社保（单位）'!D6+'项目人员住房公积金（单位）'!D6</f>
        <v>12629.8</v>
      </c>
      <c r="E6" s="15">
        <f>项目人员应发工资!E6+'项目人员社保（单位）'!E6+'项目人员住房公积金（单位）'!E6</f>
        <v>12449.8</v>
      </c>
      <c r="F6" s="15">
        <f>项目人员应发工资!F6+'项目人员社保（单位）'!F6+'项目人员住房公积金（单位）'!F6</f>
        <v>14259.8</v>
      </c>
      <c r="G6" s="15">
        <f>项目人员应发工资!G6+'项目人员社保（单位）'!G6+'项目人员住房公积金（单位）'!G6</f>
        <v>12729.8</v>
      </c>
      <c r="H6" s="15">
        <f>项目人员应发工资!H6+'项目人员社保（单位）'!H6+'项目人员住房公积金（单位）'!H6</f>
        <v>12710.8</v>
      </c>
      <c r="I6" s="15">
        <f>项目人员应发工资!I6+'项目人员社保（单位）'!I6+'项目人员住房公积金（单位）'!I6</f>
        <v>13300.8</v>
      </c>
      <c r="J6" s="15">
        <f>项目人员应发工资!J6+'项目人员社保（单位）'!J6+'项目人员住房公积金（单位）'!J6</f>
        <v>13700.8</v>
      </c>
      <c r="K6" s="15">
        <f>项目人员应发工资!K6+'项目人员社保（单位）'!K6+'项目人员住房公积金（单位）'!K6</f>
        <v>13400.8</v>
      </c>
      <c r="L6" s="15">
        <f>项目人员应发工资!L6+'项目人员社保（单位）'!L6+'项目人员住房公积金（单位）'!L6</f>
        <v>13030.8</v>
      </c>
      <c r="M6" s="15">
        <f>项目人员应发工资!M6+'项目人员社保（单位）'!M6+'项目人员住房公积金（单位）'!M6</f>
        <v>13240.8</v>
      </c>
      <c r="N6" s="15">
        <f>项目人员应发工资!N6+'项目人员社保（单位）'!N6+'项目人员住房公积金（单位）'!N6</f>
        <v>13300.8</v>
      </c>
      <c r="O6" s="33">
        <f t="shared" ref="O6:O32" si="0">SUM(C6:N6)</f>
        <v>157142.57</v>
      </c>
      <c r="P6" s="15">
        <f>项目人员应发工资!P6+'项目人员社保（单位）'!P6+'项目人员住房公积金（单位）'!P6</f>
        <v>12478.3</v>
      </c>
      <c r="Q6" s="15">
        <f>项目人员应发工资!Q6+'项目人员社保（单位）'!Q6+'项目人员住房公积金（单位）'!Q6</f>
        <v>9974.04</v>
      </c>
      <c r="R6" s="15">
        <f>项目人员应发工资!R6+'项目人员社保（单位）'!R6+'项目人员住房公积金（单位）'!R6</f>
        <v>11461.79</v>
      </c>
      <c r="S6" s="15">
        <f>项目人员应发工资!S6+'项目人员社保（单位）'!S6+'项目人员住房公积金（单位）'!S6</f>
        <v>11861.79</v>
      </c>
      <c r="T6" s="15">
        <f>项目人员应发工资!T6+'项目人员社保（单位）'!T6+'项目人员住房公积金（单位）'!T6</f>
        <v>11861.79</v>
      </c>
      <c r="U6" s="15">
        <f>项目人员应发工资!U6+'项目人员社保（单位）'!U6+'项目人员住房公积金（单位）'!U6</f>
        <v>11711.79</v>
      </c>
      <c r="V6" s="15">
        <f>项目人员应发工资!V6+'项目人员社保（单位）'!V6+'项目人员住房公积金（单位）'!V6</f>
        <v>12212.35</v>
      </c>
      <c r="W6" s="15">
        <f>项目人员应发工资!W6+'项目人员社保（单位）'!W6+'项目人员住房公积金（单位）'!W6</f>
        <v>10712.91</v>
      </c>
      <c r="X6" s="15">
        <f>项目人员应发工资!X6+'项目人员社保（单位）'!X6+'项目人员住房公积金（单位）'!X6</f>
        <v>10712.91</v>
      </c>
      <c r="Y6" s="15">
        <f>项目人员应发工资!Y6+'项目人员社保（单位）'!Y6+'项目人员住房公积金（单位）'!Y6</f>
        <v>10112.91</v>
      </c>
      <c r="Z6" s="15">
        <f>项目人员应发工资!Z6+'项目人员社保（单位）'!Z6+'项目人员住房公积金（单位）'!Z6</f>
        <v>10612.91</v>
      </c>
      <c r="AA6" s="15">
        <f>项目人员应发工资!AA6+'项目人员社保（单位）'!AA6+'项目人员住房公积金（单位）'!AA6</f>
        <v>10057.54</v>
      </c>
      <c r="AB6" s="52">
        <f t="shared" ref="AB6:AB32" si="1">SUM(P6:AA6)</f>
        <v>133771.03</v>
      </c>
      <c r="AC6" s="15">
        <f>项目人员应发工资!AC6+'项目人员社保（单位）'!AC6+'项目人员住房公积金（单位）'!AC6</f>
        <v>9253.87</v>
      </c>
      <c r="AD6" s="15">
        <f>项目人员应发工资!AD6+'项目人员社保（单位）'!AD6+'项目人员住房公积金（单位）'!AD6</f>
        <v>8355.41</v>
      </c>
      <c r="AE6" s="15">
        <f>项目人员应发工资!AE6+'项目人员社保（单位）'!AE6+'项目人员住房公积金（单位）'!AE6</f>
        <v>8855.41</v>
      </c>
      <c r="AF6" s="15">
        <f>项目人员应发工资!AF6+'项目人员社保（单位）'!AF6+'项目人员住房公积金（单位）'!AF6</f>
        <v>8955.41</v>
      </c>
      <c r="AG6" s="15">
        <f>项目人员应发工资!AG6+'项目人员社保（单位）'!AG6+'项目人员住房公积金（单位）'!AG6</f>
        <v>9055.41</v>
      </c>
      <c r="AH6" s="15">
        <f>项目人员应发工资!AH6+'项目人员社保（单位）'!AH6+'项目人员住房公积金（单位）'!AH6</f>
        <v>9202.96</v>
      </c>
      <c r="AI6" s="29"/>
      <c r="AJ6" s="29"/>
      <c r="AK6" s="29"/>
      <c r="AL6" s="29"/>
      <c r="AM6" s="29"/>
      <c r="AN6" s="29"/>
      <c r="AO6" s="33">
        <f t="shared" ref="AO6:AO32" si="2">SUM(AC6:AN6)</f>
        <v>53678.47</v>
      </c>
    </row>
    <row r="7" ht="14.5" spans="1:41">
      <c r="A7" s="13">
        <v>3</v>
      </c>
      <c r="B7" s="14" t="s">
        <v>400</v>
      </c>
      <c r="C7" s="15">
        <f>项目人员应发工资!C7+'项目人员社保（单位）'!C7+'项目人员住房公积金（单位）'!C7</f>
        <v>0</v>
      </c>
      <c r="D7" s="15">
        <f>项目人员应发工资!D7+'项目人员社保（单位）'!D7+'项目人员住房公积金（单位）'!D7</f>
        <v>0</v>
      </c>
      <c r="E7" s="15">
        <f>项目人员应发工资!E7+'项目人员社保（单位）'!E7+'项目人员住房公积金（单位）'!E7</f>
        <v>0</v>
      </c>
      <c r="F7" s="15">
        <f>项目人员应发工资!F7+'项目人员社保（单位）'!F7+'项目人员住房公积金（单位）'!F7</f>
        <v>0</v>
      </c>
      <c r="G7" s="15">
        <f>项目人员应发工资!G7+'项目人员社保（单位）'!G7+'项目人员住房公积金（单位）'!G7</f>
        <v>0</v>
      </c>
      <c r="H7" s="15">
        <f>项目人员应发工资!H7+'项目人员社保（单位）'!H7+'项目人员住房公积金（单位）'!H7</f>
        <v>0</v>
      </c>
      <c r="I7" s="15">
        <f>项目人员应发工资!I7+'项目人员社保（单位）'!I7+'项目人员住房公积金（单位）'!I7</f>
        <v>0</v>
      </c>
      <c r="J7" s="15">
        <f>项目人员应发工资!J7+'项目人员社保（单位）'!J7+'项目人员住房公积金（单位）'!J7</f>
        <v>0</v>
      </c>
      <c r="K7" s="15">
        <f>项目人员应发工资!K7+'项目人员社保（单位）'!K7+'项目人员住房公积金（单位）'!K7</f>
        <v>0</v>
      </c>
      <c r="L7" s="15">
        <f>项目人员应发工资!L7+'项目人员社保（单位）'!L7+'项目人员住房公积金（单位）'!L7</f>
        <v>0</v>
      </c>
      <c r="M7" s="15">
        <f>项目人员应发工资!M7+'项目人员社保（单位）'!M7+'项目人员住房公积金（单位）'!M7</f>
        <v>13210.8</v>
      </c>
      <c r="N7" s="15">
        <f>项目人员应发工资!N7+'项目人员社保（单位）'!N7+'项目人员住房公积金（单位）'!N7</f>
        <v>13240.8</v>
      </c>
      <c r="O7" s="33">
        <f t="shared" si="0"/>
        <v>26451.6</v>
      </c>
      <c r="P7" s="15">
        <f>项目人员应发工资!P7+'项目人员社保（单位）'!P7+'项目人员住房公积金（单位）'!P7</f>
        <v>12378.3</v>
      </c>
      <c r="Q7" s="15">
        <f>项目人员应发工资!Q7+'项目人员社保（单位）'!Q7+'项目人员住房公积金（单位）'!Q7</f>
        <v>10574.04</v>
      </c>
      <c r="R7" s="15">
        <f>项目人员应发工资!R7+'项目人员社保（单位）'!R7+'项目人员住房公积金（单位）'!R7</f>
        <v>9792.82448275862</v>
      </c>
      <c r="S7" s="15">
        <f>项目人员应发工资!S7+'项目人员社保（单位）'!S7+'项目人员住房公积金（单位）'!S7</f>
        <v>12461.79</v>
      </c>
      <c r="T7" s="15">
        <f>项目人员应发工资!T7+'项目人员社保（单位）'!T7+'项目人员住房公积金（单位）'!T7</f>
        <v>12461.79</v>
      </c>
      <c r="U7" s="15">
        <f>项目人员应发工资!U7+'项目人员社保（单位）'!U7+'项目人员住房公积金（单位）'!U7</f>
        <v>11961.79</v>
      </c>
      <c r="V7" s="15">
        <f>项目人员应发工资!V7+'项目人员社保（单位）'!V7+'项目人员住房公积金（单位）'!V7</f>
        <v>11962.35</v>
      </c>
      <c r="W7" s="15">
        <f>项目人员应发工资!W7+'项目人员社保（单位）'!W7+'项目人员住房公积金（单位）'!W7</f>
        <v>12162.91</v>
      </c>
      <c r="X7" s="15">
        <f>项目人员应发工资!X7+'项目人员社保（单位）'!X7+'项目人员住房公积金（单位）'!X7</f>
        <v>12262.91</v>
      </c>
      <c r="Y7" s="15">
        <f>项目人员应发工资!Y7+'项目人员社保（单位）'!Y7+'项目人员住房公积金（单位）'!Y7</f>
        <v>11812.91</v>
      </c>
      <c r="Z7" s="15">
        <f>项目人员应发工资!Z7+'项目人员社保（单位）'!Z7+'项目人员住房公积金（单位）'!Z7</f>
        <v>12012.91</v>
      </c>
      <c r="AA7" s="15">
        <f>项目人员应发工资!AA7+'项目人员社保（单位）'!AA7+'项目人员住房公积金（单位）'!AA7</f>
        <v>11357.54</v>
      </c>
      <c r="AB7" s="52">
        <f t="shared" si="1"/>
        <v>141202.064482759</v>
      </c>
      <c r="AC7" s="15">
        <f>项目人员应发工资!AC7+'项目人员社保（单位）'!AC7+'项目人员住房公积金（单位）'!AC7</f>
        <v>10853.87</v>
      </c>
      <c r="AD7" s="15">
        <f>项目人员应发工资!AD7+'项目人员社保（单位）'!AD7+'项目人员住房公积金（单位）'!AD7</f>
        <v>10255.41</v>
      </c>
      <c r="AE7" s="15">
        <f>项目人员应发工资!AE7+'项目人员社保（单位）'!AE7+'项目人员住房公积金（单位）'!AE7</f>
        <v>10555.41</v>
      </c>
      <c r="AF7" s="15">
        <f>项目人员应发工资!AF7+'项目人员社保（单位）'!AF7+'项目人员住房公积金（单位）'!AF7</f>
        <v>10755.41</v>
      </c>
      <c r="AG7" s="15">
        <f>项目人员应发工资!AG7+'项目人员社保（单位）'!AG7+'项目人员住房公积金（单位）'!AG7</f>
        <v>10755.41</v>
      </c>
      <c r="AH7" s="15">
        <f>项目人员应发工资!AH7+'项目人员社保（单位）'!AH7+'项目人员住房公积金（单位）'!AH7</f>
        <v>10552.96</v>
      </c>
      <c r="AI7" s="29"/>
      <c r="AJ7" s="29"/>
      <c r="AK7" s="29"/>
      <c r="AL7" s="29"/>
      <c r="AM7" s="29"/>
      <c r="AN7" s="29"/>
      <c r="AO7" s="33">
        <f t="shared" si="2"/>
        <v>63728.47</v>
      </c>
    </row>
    <row r="8" ht="14.5" spans="1:41">
      <c r="A8" s="13">
        <v>4</v>
      </c>
      <c r="B8" s="14" t="s">
        <v>404</v>
      </c>
      <c r="C8" s="15">
        <f>项目人员应发工资!C8+'项目人员社保（单位）'!C8+'项目人员住房公积金（单位）'!C8</f>
        <v>0</v>
      </c>
      <c r="D8" s="15">
        <f>项目人员应发工资!D8+'项目人员社保（单位）'!D8+'项目人员住房公积金（单位）'!D8</f>
        <v>0</v>
      </c>
      <c r="E8" s="15">
        <f>项目人员应发工资!E8+'项目人员社保（单位）'!E8+'项目人员住房公积金（单位）'!E8</f>
        <v>0</v>
      </c>
      <c r="F8" s="15">
        <f>项目人员应发工资!F8+'项目人员社保（单位）'!F8+'项目人员住房公积金（单位）'!F8</f>
        <v>0</v>
      </c>
      <c r="G8" s="15">
        <f>项目人员应发工资!G8+'项目人员社保（单位）'!G8+'项目人员住房公积金（单位）'!G8</f>
        <v>0</v>
      </c>
      <c r="H8" s="15">
        <f>项目人员应发工资!H8+'项目人员社保（单位）'!H8+'项目人员住房公积金（单位）'!H8</f>
        <v>0</v>
      </c>
      <c r="I8" s="15">
        <f>项目人员应发工资!I8+'项目人员社保（单位）'!I8+'项目人员住房公积金（单位）'!I8</f>
        <v>0</v>
      </c>
      <c r="J8" s="15">
        <f>项目人员应发工资!J8+'项目人员社保（单位）'!J8+'项目人员住房公积金（单位）'!J8</f>
        <v>0</v>
      </c>
      <c r="K8" s="15">
        <f>项目人员应发工资!K8+'项目人员社保（单位）'!K8+'项目人员住房公积金（单位）'!K8</f>
        <v>0</v>
      </c>
      <c r="L8" s="15">
        <f>项目人员应发工资!L8+'项目人员社保（单位）'!L8+'项目人员住房公积金（单位）'!L8</f>
        <v>0</v>
      </c>
      <c r="M8" s="15">
        <f>项目人员应发工资!M8+'项目人员社保（单位）'!M8+'项目人员住房公积金（单位）'!M8</f>
        <v>0</v>
      </c>
      <c r="N8" s="15">
        <f>项目人员应发工资!N8+'项目人员社保（单位）'!N8+'项目人员住房公积金（单位）'!N8</f>
        <v>0</v>
      </c>
      <c r="O8" s="33">
        <f t="shared" si="0"/>
        <v>0</v>
      </c>
      <c r="P8" s="15">
        <f>项目人员应发工资!P8+'项目人员社保（单位）'!P8+'项目人员住房公积金（单位）'!P8</f>
        <v>0</v>
      </c>
      <c r="Q8" s="15">
        <f>项目人员应发工资!Q8+'项目人员社保（单位）'!Q8+'项目人员住房公积金（单位）'!Q8</f>
        <v>0</v>
      </c>
      <c r="R8" s="15">
        <f>项目人员应发工资!R8+'项目人员社保（单位）'!R8+'项目人员住房公积金（单位）'!R8</f>
        <v>0</v>
      </c>
      <c r="S8" s="15">
        <f>项目人员应发工资!S8+'项目人员社保（单位）'!S8+'项目人员住房公积金（单位）'!S8</f>
        <v>0</v>
      </c>
      <c r="T8" s="15">
        <f>项目人员应发工资!T8+'项目人员社保（单位）'!T8+'项目人员住房公积金（单位）'!T8</f>
        <v>0</v>
      </c>
      <c r="U8" s="15">
        <f>项目人员应发工资!U8+'项目人员社保（单位）'!U8+'项目人员住房公积金（单位）'!U8</f>
        <v>0</v>
      </c>
      <c r="V8" s="15">
        <f>项目人员应发工资!V8+'项目人员社保（单位）'!V8+'项目人员住房公积金（单位）'!V8</f>
        <v>0</v>
      </c>
      <c r="W8" s="15">
        <f>项目人员应发工资!W8+'项目人员社保（单位）'!W8+'项目人员住房公积金（单位）'!W8</f>
        <v>0</v>
      </c>
      <c r="X8" s="15">
        <f>项目人员应发工资!X8+'项目人员社保（单位）'!X8+'项目人员住房公积金（单位）'!X8</f>
        <v>0</v>
      </c>
      <c r="Y8" s="15">
        <f>项目人员应发工资!Y8+'项目人员社保（单位）'!Y8+'项目人员住房公积金（单位）'!Y8</f>
        <v>0</v>
      </c>
      <c r="Z8" s="15">
        <f>项目人员应发工资!Z8+'项目人员社保（单位）'!Z8+'项目人员住房公积金（单位）'!Z8</f>
        <v>0</v>
      </c>
      <c r="AA8" s="15">
        <f>项目人员应发工资!AA8+'项目人员社保（单位）'!AA8+'项目人员住房公积金（单位）'!AA8</f>
        <v>0</v>
      </c>
      <c r="AB8" s="52">
        <f t="shared" si="1"/>
        <v>0</v>
      </c>
      <c r="AC8" s="15">
        <f>项目人员应发工资!AC8+'项目人员社保（单位）'!AC8+'项目人员住房公积金（单位）'!AC8</f>
        <v>4137.93</v>
      </c>
      <c r="AD8" s="15">
        <f>项目人员应发工资!AD8+'项目人员社保（单位）'!AD8+'项目人员住房公积金（单位）'!AD8</f>
        <v>13527.03</v>
      </c>
      <c r="AE8" s="15">
        <f>项目人员应发工资!AE8+'项目人员社保（单位）'!AE8+'项目人员住房公积金（单位）'!AE8</f>
        <v>15596</v>
      </c>
      <c r="AF8" s="15">
        <f>项目人员应发工资!AF8+'项目人员社保（单位）'!AF8+'项目人员住房公积金（单位）'!AF8</f>
        <v>15522.44</v>
      </c>
      <c r="AG8" s="15">
        <f>项目人员应发工资!AG8+'项目人员社保（单位）'!AG8+'项目人员住房公积金（单位）'!AG8</f>
        <v>18003.76</v>
      </c>
      <c r="AH8" s="15">
        <f>项目人员应发工资!AH8+'项目人员社保（单位）'!AH8+'项目人员住房公积金（单位）'!AH8</f>
        <v>18444.93</v>
      </c>
      <c r="AI8" s="29"/>
      <c r="AJ8" s="29"/>
      <c r="AK8" s="29"/>
      <c r="AL8" s="30"/>
      <c r="AM8" s="29"/>
      <c r="AN8" s="30"/>
      <c r="AO8" s="33">
        <f t="shared" si="2"/>
        <v>85232.09</v>
      </c>
    </row>
    <row r="9" ht="14.5" spans="1:41">
      <c r="A9" s="13">
        <v>5</v>
      </c>
      <c r="B9" s="16" t="s">
        <v>411</v>
      </c>
      <c r="C9" s="15">
        <f>项目人员应发工资!C9+'项目人员社保（单位）'!C9+'项目人员住房公积金（单位）'!C9</f>
        <v>7566.99</v>
      </c>
      <c r="D9" s="15">
        <f>项目人员应发工资!D9+'项目人员社保（单位）'!D9+'项目人员住房公积金（单位）'!D9</f>
        <v>7347.9</v>
      </c>
      <c r="E9" s="15">
        <f>项目人员应发工资!E9+'项目人员社保（单位）'!E9+'项目人员住房公积金（单位）'!E9</f>
        <v>7469.02</v>
      </c>
      <c r="F9" s="15">
        <f>项目人员应发工资!F9+'项目人员社保（单位）'!F9+'项目人员住房公积金（单位）'!F9</f>
        <v>7669.02</v>
      </c>
      <c r="G9" s="15">
        <f>项目人员应发工资!G9+'项目人员社保（单位）'!G9+'项目人员住房公积金（单位）'!G9</f>
        <v>7669.02</v>
      </c>
      <c r="H9" s="15">
        <f>项目人员应发工资!H9+'项目人员社保（单位）'!H9+'项目人员住房公积金（单位）'!H9</f>
        <v>7562.89</v>
      </c>
      <c r="I9" s="15">
        <f>项目人员应发工资!I9+'项目人员社保（单位）'!I9+'项目人员住房公积金（单位）'!I9</f>
        <v>7887.65</v>
      </c>
      <c r="J9" s="15">
        <f>项目人员应发工资!J9+'项目人员社保（单位）'!J9+'项目人员住房公积金（单位）'!J9</f>
        <v>7987.65</v>
      </c>
      <c r="K9" s="15">
        <f>项目人员应发工资!K9+'项目人员社保（单位）'!K9+'项目人员住房公积金（单位）'!K9</f>
        <v>7887.65</v>
      </c>
      <c r="L9" s="15">
        <f>项目人员应发工资!L9+'项目人员社保（单位）'!L9+'项目人员住房公积金（单位）'!L9</f>
        <v>7787.65</v>
      </c>
      <c r="M9" s="15">
        <f>项目人员应发工资!M9+'项目人员社保（单位）'!M9+'项目人员住房公积金（单位）'!M9</f>
        <v>8046.53</v>
      </c>
      <c r="N9" s="15">
        <f>项目人员应发工资!N9+'项目人员社保（单位）'!N9+'项目人员住房公积金（单位）'!N9</f>
        <v>8167.65</v>
      </c>
      <c r="O9" s="33">
        <f t="shared" si="0"/>
        <v>93049.62</v>
      </c>
      <c r="P9" s="15">
        <f>项目人员应发工资!P9+'项目人员社保（单位）'!P9+'项目人员住房公积金（单位）'!P9</f>
        <v>8166.59</v>
      </c>
      <c r="Q9" s="15">
        <f>项目人员应发工资!Q9+'项目人员社保（单位）'!Q9+'项目人员住房公积金（单位）'!Q9</f>
        <v>8162.33</v>
      </c>
      <c r="R9" s="15">
        <f>项目人员应发工资!R9+'项目人员社保（单位）'!R9+'项目人员住房公积金（单位）'!R9</f>
        <v>8157.11</v>
      </c>
      <c r="S9" s="15">
        <f>项目人员应发工资!S9+'项目人员社保（单位）'!S9+'项目人员住房公积金（单位）'!S9</f>
        <v>8257.11</v>
      </c>
      <c r="T9" s="15">
        <f>项目人员应发工资!T9+'项目人员社保（单位）'!T9+'项目人员住房公积金（单位）'!T9</f>
        <v>8157.11</v>
      </c>
      <c r="U9" s="15">
        <f>项目人员应发工资!U9+'项目人员社保（单位）'!U9+'项目人员住房公积金（单位）'!U9</f>
        <v>8257.11</v>
      </c>
      <c r="V9" s="15">
        <f>项目人员应发工资!V9+'项目人员社保（单位）'!V9+'项目人员住房公积金（单位）'!V9</f>
        <v>8289.41</v>
      </c>
      <c r="W9" s="15">
        <f>项目人员应发工资!W9+'项目人员社保（单位）'!W9+'项目人员住房公积金（单位）'!W9</f>
        <v>8349.55</v>
      </c>
      <c r="X9" s="15">
        <f>项目人员应发工资!X9+'项目人员社保（单位）'!X9+'项目人员住房公积金（单位）'!X9</f>
        <v>8546.55</v>
      </c>
      <c r="Y9" s="15">
        <f>项目人员应发工资!Y9+'项目人员社保（单位）'!Y9+'项目人员住房公积金（单位）'!Y9</f>
        <v>8446.55</v>
      </c>
      <c r="Z9" s="15">
        <f>项目人员应发工资!Z9+'项目人员社保（单位）'!Z9+'项目人员住房公积金（单位）'!Z9</f>
        <v>8446.55</v>
      </c>
      <c r="AA9" s="15">
        <f>项目人员应发工资!AA9+'项目人员社保（单位）'!AA9+'项目人员住房公积金（单位）'!AA9</f>
        <v>8391.18</v>
      </c>
      <c r="AB9" s="52">
        <f t="shared" si="1"/>
        <v>99627.15</v>
      </c>
      <c r="AC9" s="15">
        <f>项目人员应发工资!AC9+'项目人员社保（单位）'!AC9+'项目人员住房公积金（单位）'!AC9</f>
        <v>8289.46</v>
      </c>
      <c r="AD9" s="15">
        <f>项目人员应发工资!AD9+'项目人员社保（单位）'!AD9+'项目人员住房公积金（单位）'!AD9</f>
        <v>8391</v>
      </c>
      <c r="AE9" s="15">
        <f>项目人员应发工资!AE9+'项目人员社保（单位）'!AE9+'项目人员住房公积金（单位）'!AE9</f>
        <v>8948.1</v>
      </c>
      <c r="AF9" s="15">
        <f>项目人员应发工资!AF9+'项目人员社保（单位）'!AF9+'项目人员住房公积金（单位）'!AF9</f>
        <v>9148.1</v>
      </c>
      <c r="AG9" s="15">
        <f>项目人员应发工资!AG9+'项目人员社保（单位）'!AG9+'项目人员住房公积金（单位）'!AG9</f>
        <v>9148.1</v>
      </c>
      <c r="AH9" s="15">
        <f>项目人员应发工资!AH9+'项目人员社保（单位）'!AH9+'项目人员住房公积金（单位）'!AH9</f>
        <v>9147.03</v>
      </c>
      <c r="AI9" s="29"/>
      <c r="AJ9" s="29"/>
      <c r="AK9" s="29"/>
      <c r="AL9" s="29"/>
      <c r="AM9" s="29"/>
      <c r="AN9" s="29"/>
      <c r="AO9" s="33">
        <f t="shared" si="2"/>
        <v>53071.79</v>
      </c>
    </row>
    <row r="10" ht="14.5" spans="1:41">
      <c r="A10" s="13">
        <v>6</v>
      </c>
      <c r="B10" s="14" t="s">
        <v>418</v>
      </c>
      <c r="C10" s="15">
        <f>项目人员应发工资!C10+'项目人员社保（单位）'!C10+'项目人员住房公积金（单位）'!C10</f>
        <v>5364.99</v>
      </c>
      <c r="D10" s="15">
        <f>项目人员应发工资!D10+'项目人员社保（单位）'!D10+'项目人员住房公积金（单位）'!D10</f>
        <v>5317.82</v>
      </c>
      <c r="E10" s="15">
        <f>项目人员应发工资!E10+'项目人员社保（单位）'!E10+'项目人员住房公积金（单位）'!E10</f>
        <v>5267.02</v>
      </c>
      <c r="F10" s="15">
        <f>项目人员应发工资!F10+'项目人员社保（单位）'!F10+'项目人员住房公积金（单位）'!F10</f>
        <v>5377.70965517241</v>
      </c>
      <c r="G10" s="15">
        <f>项目人员应发工资!G10+'项目人员社保（单位）'!G10+'项目人员住房公积金（单位）'!G10</f>
        <v>4892.88206896552</v>
      </c>
      <c r="H10" s="15">
        <f>项目人员应发工资!H10+'项目人员社保（单位）'!H10+'项目人员住房公积金（单位）'!H10</f>
        <v>5012.69965517241</v>
      </c>
      <c r="I10" s="15">
        <f>项目人员应发工资!I10+'项目人员社保（单位）'!I10+'项目人员住房公积金（单位）'!I10</f>
        <v>5831.93620689655</v>
      </c>
      <c r="J10" s="15">
        <f>项目人员应发工资!J10+'项目人员社保（单位）'!J10+'项目人员住房公积金（单位）'!J10</f>
        <v>6001.85</v>
      </c>
      <c r="K10" s="15">
        <f>项目人员应发工资!K10+'项目人员社保（单位）'!K10+'项目人员住房公积金（单位）'!K10</f>
        <v>6001.85</v>
      </c>
      <c r="L10" s="15">
        <f>项目人员应发工资!L10+'项目人员社保（单位）'!L10+'项目人员住房公积金（单位）'!L10</f>
        <v>5849.29</v>
      </c>
      <c r="M10" s="15">
        <f>项目人员应发工资!M10+'项目人员社保（单位）'!M10+'项目人员住房公积金（单位）'!M10</f>
        <v>5901.85</v>
      </c>
      <c r="N10" s="15">
        <f>项目人员应发工资!N10+'项目人员社保（单位）'!N10+'项目人员住房公积金（单位）'!N10</f>
        <v>5901.85</v>
      </c>
      <c r="O10" s="33">
        <f t="shared" si="0"/>
        <v>66721.7475862069</v>
      </c>
      <c r="P10" s="15">
        <f>项目人员应发工资!P10+'项目人员社保（单位）'!P10+'项目人员住房公积金（单位）'!P10</f>
        <v>6223.79</v>
      </c>
      <c r="Q10" s="15">
        <f>项目人员应发工资!Q10+'项目人员社保（单位）'!Q10+'项目人员住房公积金（单位）'!Q10</f>
        <v>6150.33</v>
      </c>
      <c r="R10" s="15">
        <f>项目人员应发工资!R10+'项目人员社保（单位）'!R10+'项目人员住房公积金（单位）'!R10</f>
        <v>4657.47</v>
      </c>
      <c r="S10" s="15">
        <f>项目人员应发工资!S10+'项目人员社保（单位）'!S10+'项目人员住房公积金（单位）'!S10</f>
        <v>4907.47</v>
      </c>
      <c r="T10" s="15">
        <f>项目人员应发工资!T10+'项目人员社保（单位）'!T10+'项目人员住房公积金（单位）'!T10</f>
        <v>5991.9911954023</v>
      </c>
      <c r="U10" s="15">
        <f>项目人员应发工资!U10+'项目人员社保（单位）'!U10+'项目人员住房公积金（单位）'!U10</f>
        <v>6588.6412</v>
      </c>
      <c r="V10" s="15">
        <f>项目人员应发工资!V10+'项目人员社保（单位）'!V10+'项目人员住房公积金（单位）'!V10</f>
        <v>4785.45367816092</v>
      </c>
      <c r="W10" s="15">
        <f>项目人员应发工资!W10+'项目人员社保（单位）'!W10+'项目人员住房公积金（单位）'!W10</f>
        <v>6538.24</v>
      </c>
      <c r="X10" s="15">
        <f>项目人员应发工资!X10+'项目人员社保（单位）'!X10+'项目人员住房公积金（单位）'!X10</f>
        <v>6817.75</v>
      </c>
      <c r="Y10" s="15">
        <f>项目人员应发工资!Y10+'项目人员社保（单位）'!Y10+'项目人员住房公积金（单位）'!Y10</f>
        <v>5713.75</v>
      </c>
      <c r="Z10" s="15">
        <f>项目人员应发工资!Z10+'项目人员社保（单位）'!Z10+'项目人员住房公积金（单位）'!Z10</f>
        <v>6046.65</v>
      </c>
      <c r="AA10" s="15">
        <f>项目人员应发工资!AA10+'项目人员社保（单位）'!AA10+'项目人员住房公积金（单位）'!AA10</f>
        <v>5891.28</v>
      </c>
      <c r="AB10" s="52">
        <f t="shared" si="1"/>
        <v>70312.8160735632</v>
      </c>
      <c r="AC10" s="15">
        <f>项目人员应发工资!AC10+'项目人员社保（单位）'!AC10+'项目人员住房公积金（单位）'!AC10</f>
        <v>6459.5</v>
      </c>
      <c r="AD10" s="15">
        <f>项目人员应发工资!AD10+'项目人员社保（单位）'!AD10+'项目人员住房公积金（单位）'!AD10</f>
        <v>10746.27</v>
      </c>
      <c r="AE10" s="15">
        <f>项目人员应发工资!AE10+'项目人员社保（单位）'!AE10+'项目人员住房公积金（单位）'!AE10</f>
        <v>8913.41</v>
      </c>
      <c r="AF10" s="15">
        <f>项目人员应发工资!AF10+'项目人员社保（单位）'!AF10+'项目人员住房公积金（单位）'!AF10</f>
        <v>13972.79</v>
      </c>
      <c r="AG10" s="15">
        <f>项目人员应发工资!AG10+'项目人员社保（单位）'!AG10+'项目人员住房公积金（单位）'!AG10</f>
        <v>7345.2</v>
      </c>
      <c r="AH10" s="15">
        <f>项目人员应发工资!AH10+'项目人员社保（单位）'!AH10+'项目人员住房公积金（单位）'!AH10</f>
        <v>7228.13</v>
      </c>
      <c r="AI10" s="29"/>
      <c r="AJ10" s="29"/>
      <c r="AK10" s="29"/>
      <c r="AL10" s="30"/>
      <c r="AM10" s="29"/>
      <c r="AN10" s="30"/>
      <c r="AO10" s="33">
        <f t="shared" si="2"/>
        <v>54665.3</v>
      </c>
    </row>
    <row r="11" ht="14.5" spans="1:41">
      <c r="A11" s="13">
        <v>7</v>
      </c>
      <c r="B11" s="14" t="s">
        <v>424</v>
      </c>
      <c r="C11" s="15">
        <f>项目人员应发工资!C11+'项目人员社保（单位）'!C11+'项目人员住房公积金（单位）'!C11</f>
        <v>9942.99</v>
      </c>
      <c r="D11" s="15">
        <f>项目人员应发工资!D11+'项目人员社保（单位）'!D11+'项目人员住房公积金（单位）'!D11</f>
        <v>9945.02</v>
      </c>
      <c r="E11" s="15">
        <f>项目人员应发工资!E11+'项目人员社保（单位）'!E11+'项目人员住房公积金（单位）'!E11</f>
        <v>9756.54</v>
      </c>
      <c r="F11" s="15">
        <f>项目人员应发工资!F11+'项目人员社保（单位）'!F11+'项目人员住房公积金（单位）'!F11</f>
        <v>10045.02</v>
      </c>
      <c r="G11" s="15">
        <f>项目人员应发工资!G11+'项目人员社保（单位）'!G11+'项目人员住房公积金（单位）'!G11</f>
        <v>10095.02</v>
      </c>
      <c r="H11" s="15">
        <f>项目人员应发工资!H11+'项目人员社保（单位）'!H11+'项目人员住房公积金（单位）'!H11</f>
        <v>10110.01</v>
      </c>
      <c r="I11" s="15">
        <f>项目人员应发工资!I11+'项目人员社保（单位）'!I11+'项目人员住房公积金（单位）'!I11</f>
        <v>10489.95</v>
      </c>
      <c r="J11" s="15">
        <f>项目人员应发工资!J11+'项目人员社保（单位）'!J11+'项目人员住房公积金（单位）'!J11</f>
        <v>10489.95</v>
      </c>
      <c r="K11" s="15">
        <f>项目人员应发工资!K11+'项目人员社保（单位）'!K11+'项目人员住房公积金（单位）'!K11</f>
        <v>10489.95</v>
      </c>
      <c r="L11" s="15">
        <f>项目人员应发工资!L11+'项目人员社保（单位）'!L11+'项目人员住房公积金（单位）'!L11</f>
        <v>10201.47</v>
      </c>
      <c r="M11" s="15">
        <f>项目人员应发工资!M11+'项目人员社保（单位）'!M11+'项目人员住房公积金（单位）'!M11</f>
        <v>10389.95</v>
      </c>
      <c r="N11" s="15">
        <f>项目人员应发工资!N11+'项目人员社保（单位）'!N11+'项目人员住房公积金（单位）'!N11</f>
        <v>10389.95</v>
      </c>
      <c r="O11" s="33">
        <f t="shared" si="0"/>
        <v>122345.82</v>
      </c>
      <c r="P11" s="15">
        <f>项目人员应发工资!P11+'项目人员社保（单位）'!P11+'项目人员住房公积金（单位）'!P11</f>
        <v>10718.89</v>
      </c>
      <c r="Q11" s="15">
        <f>项目人员应发工资!Q11+'项目人员社保（单位）'!Q11+'项目人员住房公积金（单位）'!Q11</f>
        <v>10714.63</v>
      </c>
      <c r="R11" s="15">
        <f>项目人员应发工资!R11+'项目人员社保（单位）'!R11+'项目人员住房公积金（单位）'!R11</f>
        <v>10709.57</v>
      </c>
      <c r="S11" s="15">
        <f>项目人员应发工资!S11+'项目人员社保（单位）'!S11+'项目人员住房公积金（单位）'!S11</f>
        <v>10809.57</v>
      </c>
      <c r="T11" s="15">
        <f>项目人员应发工资!T11+'项目人员社保（单位）'!T11+'项目人员住房公积金（单位）'!T11</f>
        <v>10859.57</v>
      </c>
      <c r="U11" s="15">
        <f>项目人员应发工资!U11+'项目人员社保（单位）'!U11+'项目人员住房公积金（单位）'!U11</f>
        <v>10595.8772</v>
      </c>
      <c r="V11" s="15">
        <f>项目人员应发工资!V11+'项目人员社保（单位）'!V11+'项目人员住房公积金（单位）'!V11</f>
        <v>10891.87</v>
      </c>
      <c r="W11" s="15">
        <f>项目人员应发工资!W11+'项目人员社保（单位）'!W11+'项目人员住房公积金（单位）'!W11</f>
        <v>10901.85</v>
      </c>
      <c r="X11" s="15">
        <f>项目人员应发工资!X11+'项目人员社保（单位）'!X11+'项目人员住房公积金（单位）'!X11</f>
        <v>9704.85</v>
      </c>
      <c r="Y11" s="15">
        <f>项目人员应发工资!Y11+'项目人员社保（单位）'!Y11+'项目人员住房公积金（单位）'!Y11</f>
        <v>10142.85</v>
      </c>
      <c r="Z11" s="15">
        <f>项目人员应发工资!Z11+'项目人员社保（单位）'!Z11+'项目人员住房公积金（单位）'!Z11</f>
        <v>10268.85</v>
      </c>
      <c r="AA11" s="15">
        <f>项目人员应发工资!AA11+'项目人员社保（单位）'!AA11+'项目人员住房公积金（单位）'!AA11</f>
        <v>10746.48</v>
      </c>
      <c r="AB11" s="52">
        <f t="shared" si="1"/>
        <v>127064.8572</v>
      </c>
      <c r="AC11" s="15">
        <f>项目人员应发工资!AC11+'项目人员社保（单位）'!AC11+'项目人员住房公积金（单位）'!AC11</f>
        <v>10085.66</v>
      </c>
      <c r="AD11" s="15">
        <f>项目人员应发工资!AD11+'项目人员社保（单位）'!AD11+'项目人员住房公积金（单位）'!AD11</f>
        <v>8933.6</v>
      </c>
      <c r="AE11" s="15">
        <f>项目人员应发工资!AE11+'项目人员社保（单位）'!AE11+'项目人员住房公积金（单位）'!AE11</f>
        <v>3107.64</v>
      </c>
      <c r="AF11" s="15">
        <f>项目人员应发工资!AF11+'项目人员社保（单位）'!AF11+'项目人员住房公积金（单位）'!AF11</f>
        <v>0</v>
      </c>
      <c r="AG11" s="15">
        <f>项目人员应发工资!AG11+'项目人员社保（单位）'!AG11+'项目人员住房公积金（单位）'!AG11</f>
        <v>0</v>
      </c>
      <c r="AH11" s="15">
        <f>项目人员应发工资!AH11+'项目人员社保（单位）'!AH11+'项目人员住房公积金（单位）'!AH11</f>
        <v>0</v>
      </c>
      <c r="AI11" s="29"/>
      <c r="AJ11" s="29"/>
      <c r="AK11" s="29"/>
      <c r="AL11" s="30"/>
      <c r="AM11" s="29"/>
      <c r="AN11" s="30"/>
      <c r="AO11" s="33">
        <f t="shared" si="2"/>
        <v>22126.9</v>
      </c>
    </row>
    <row r="12" ht="14.5" spans="1:41">
      <c r="A12" s="13">
        <v>8</v>
      </c>
      <c r="B12" s="14" t="s">
        <v>432</v>
      </c>
      <c r="C12" s="15">
        <f>项目人员应发工资!C12+'项目人员社保（单位）'!C12+'项目人员住房公积金（单位）'!C12</f>
        <v>5488.29</v>
      </c>
      <c r="D12" s="15">
        <f>项目人员应发工资!D12+'项目人员社保（单位）'!D12+'项目人员住房公积金（单位）'!D12</f>
        <v>5390.32</v>
      </c>
      <c r="E12" s="15">
        <f>项目人员应发工资!E12+'项目人员社保（单位）'!E12+'项目人员住房公积金（单位）'!E12</f>
        <v>5490.32</v>
      </c>
      <c r="F12" s="15">
        <f>项目人员应发工资!F12+'项目人员社保（单位）'!F12+'项目人员住房公积金（单位）'!F12</f>
        <v>5590.32</v>
      </c>
      <c r="G12" s="15">
        <f>项目人员应发工资!G12+'项目人员社保（单位）'!G12+'项目人员住房公积金（单位）'!G12</f>
        <v>5590.32</v>
      </c>
      <c r="H12" s="15">
        <f>项目人员应发工资!H12+'项目人员社保（单位）'!H12+'项目人员住房公积金（单位）'!H12</f>
        <v>5229.62034482759</v>
      </c>
      <c r="I12" s="15">
        <f>项目人员应发工资!I12+'项目人员社保（单位）'!I12+'项目人员住房公积金（单位）'!I12</f>
        <v>5762.5</v>
      </c>
      <c r="J12" s="15">
        <f>项目人员应发工资!J12+'项目人员社保（单位）'!J12+'项目人员住房公积金（单位）'!J12</f>
        <v>5762.5</v>
      </c>
      <c r="K12" s="15">
        <f>项目人员应发工资!K12+'项目人员社保（单位）'!K12+'项目人员住房公积金（单位）'!K12</f>
        <v>5762.5</v>
      </c>
      <c r="L12" s="15">
        <f>项目人员应发工资!L12+'项目人员社保（单位）'!L12+'项目人员住房公积金（单位）'!L12</f>
        <v>5712.5</v>
      </c>
      <c r="M12" s="15">
        <f>项目人员应发工资!M12+'项目人员社保（单位）'!M12+'项目人员住房公积金（单位）'!M12</f>
        <v>5712.5</v>
      </c>
      <c r="N12" s="15">
        <f>项目人员应发工资!N12+'项目人员社保（单位）'!N12+'项目人员住房公积金（单位）'!N12</f>
        <v>5712.5</v>
      </c>
      <c r="O12" s="33">
        <f t="shared" si="0"/>
        <v>67204.1903448276</v>
      </c>
      <c r="P12" s="15">
        <f>项目人员应发工资!P12+'项目人员社保（单位）'!P12+'项目人员住房公积金（单位）'!P12</f>
        <v>5711.44</v>
      </c>
      <c r="Q12" s="15">
        <f>项目人员应发工资!Q12+'项目人员社保（单位）'!Q12+'项目人员住房公积金（单位）'!Q12</f>
        <v>5707.18</v>
      </c>
      <c r="R12" s="15">
        <f>项目人员应发工资!R12+'项目人员社保（单位）'!R12+'项目人员住房公积金（单位）'!R12</f>
        <v>5702.28</v>
      </c>
      <c r="S12" s="15">
        <f>项目人员应发工资!S12+'项目人员社保（单位）'!S12+'项目人员住房公积金（单位）'!S12</f>
        <v>5802.28</v>
      </c>
      <c r="T12" s="15">
        <f>项目人员应发工资!T12+'项目人员社保（单位）'!T12+'项目人员住房公积金（单位）'!T12</f>
        <v>5954.96</v>
      </c>
      <c r="U12" s="15">
        <f>项目人员应发工资!U12+'项目人员社保（单位）'!U12+'项目人员住房公积金（单位）'!U12</f>
        <v>5954.96</v>
      </c>
      <c r="V12" s="15">
        <f>项目人员应发工资!V12+'项目人员社保（单位）'!V12+'项目人员住房公积金（单位）'!V12</f>
        <v>5987.26</v>
      </c>
      <c r="W12" s="15">
        <f>项目人员应发工资!W12+'项目人员社保（单位）'!W12+'项目人员住房公积金（单位）'!W12</f>
        <v>5998.1</v>
      </c>
      <c r="X12" s="15">
        <f>项目人员应发工资!X12+'项目人员社保（单位）'!X12+'项目人员住房公积金（单位）'!X12</f>
        <v>5998.1</v>
      </c>
      <c r="Y12" s="15">
        <f>项目人员应发工资!Y12+'项目人员社保（单位）'!Y12+'项目人员住房公积金（单位）'!Y12</f>
        <v>5948.1</v>
      </c>
      <c r="Z12" s="15">
        <f>项目人员应发工资!Z12+'项目人员社保（单位）'!Z12+'项目人员住房公积金（单位）'!Z12</f>
        <v>5948.1</v>
      </c>
      <c r="AA12" s="15">
        <f>项目人员应发工资!AA12+'项目人员社保（单位）'!AA12+'项目人员住房公积金（单位）'!AA12</f>
        <v>5892.73</v>
      </c>
      <c r="AB12" s="52">
        <f t="shared" si="1"/>
        <v>70605.49</v>
      </c>
      <c r="AC12" s="15">
        <f>项目人员应发工资!AC12+'项目人员社保（单位）'!AC12+'项目人员住房公积金（单位）'!AC12</f>
        <v>6043.11</v>
      </c>
      <c r="AD12" s="15">
        <f>项目人员应发工资!AD12+'项目人员社保（单位）'!AD12+'项目人员住房公积金（单位）'!AD12</f>
        <v>5944.65</v>
      </c>
      <c r="AE12" s="15">
        <f>项目人员应发工资!AE12+'项目人员社保（单位）'!AE12+'项目人员住房公积金（单位）'!AE12</f>
        <v>6044.65</v>
      </c>
      <c r="AF12" s="15">
        <f>项目人员应发工资!AF12+'项目人员社保（单位）'!AF12+'项目人员住房公积金（单位）'!AF12</f>
        <v>6144.65</v>
      </c>
      <c r="AG12" s="15">
        <f>项目人员应发工资!AG12+'项目人员社保（单位）'!AG12+'项目人员住房公积金（单位）'!AG12</f>
        <v>6144.65</v>
      </c>
      <c r="AH12" s="15">
        <f>项目人员应发工资!AH12+'项目人员社保（单位）'!AH12+'项目人员住房公积金（单位）'!AH12</f>
        <v>6247.92</v>
      </c>
      <c r="AI12" s="29"/>
      <c r="AJ12" s="29"/>
      <c r="AK12" s="29"/>
      <c r="AL12" s="30"/>
      <c r="AM12" s="29"/>
      <c r="AN12" s="30"/>
      <c r="AO12" s="33">
        <f t="shared" si="2"/>
        <v>36569.63</v>
      </c>
    </row>
    <row r="13" ht="14.5" spans="1:41">
      <c r="A13" s="13">
        <v>9</v>
      </c>
      <c r="B13" s="14" t="s">
        <v>561</v>
      </c>
      <c r="C13" s="15">
        <f>项目人员应发工资!C13+'项目人员社保（单位）'!C13+'项目人员住房公积金（单位）'!C13</f>
        <v>4665.90954022988</v>
      </c>
      <c r="D13" s="15">
        <f>项目人员应发工资!D13+'项目人员社保（单位）'!D13+'项目人员住房公积金（单位）'!D13</f>
        <v>6507.02</v>
      </c>
      <c r="E13" s="15">
        <f>项目人员应发工资!E13+'项目人员社保（单位）'!E13+'项目人员住房公积金（单位）'!E13</f>
        <v>6507.02</v>
      </c>
      <c r="F13" s="15">
        <f>项目人员应发工资!F13+'项目人员社保（单位）'!F13+'项目人员住房公积金（单位）'!F13</f>
        <v>6607.02</v>
      </c>
      <c r="G13" s="15">
        <f>项目人员应发工资!G13+'项目人员社保（单位）'!G13+'项目人员住房公积金（单位）'!G13</f>
        <v>6607.02</v>
      </c>
      <c r="H13" s="15">
        <f>项目人员应发工资!H13+'项目人员社保（单位）'!H13+'项目人员住房公积金（单位）'!H13</f>
        <v>6622.01</v>
      </c>
      <c r="I13" s="15">
        <f>项目人员应发工资!I13+'项目人员社保（单位）'!I13+'项目人员住房公积金（单位）'!I13</f>
        <v>9330.06724137931</v>
      </c>
      <c r="J13" s="15">
        <f>项目人员应发工资!J13+'项目人员社保（单位）'!J13+'项目人员住房公积金（单位）'!J13</f>
        <v>9731.55</v>
      </c>
      <c r="K13" s="15">
        <f>项目人员应发工资!K13+'项目人员社保（单位）'!K13+'项目人员住房公积金（单位）'!K13</f>
        <v>9831.55</v>
      </c>
      <c r="L13" s="15">
        <f>项目人员应发工资!L13+'项目人员社保（单位）'!L13+'项目人员住房公积金（单位）'!L13</f>
        <v>6640.08</v>
      </c>
      <c r="M13" s="15">
        <f>项目人员应发工资!M13+'项目人员社保（单位）'!M13+'项目人员住房公积金（单位）'!M13</f>
        <v>8937.55</v>
      </c>
      <c r="N13" s="15">
        <f>项目人员应发工资!N13+'项目人员社保（单位）'!N13+'项目人员住房公积金（单位）'!N13</f>
        <v>6897.55</v>
      </c>
      <c r="O13" s="33">
        <f t="shared" si="0"/>
        <v>88884.3467816092</v>
      </c>
      <c r="P13" s="15">
        <f>项目人员应发工资!P13+'项目人员社保（单位）'!P13+'项目人员住房公积金（单位）'!P13</f>
        <v>7521.77735632184</v>
      </c>
      <c r="Q13" s="15">
        <f>项目人员应发工资!Q13+'项目人员社保（单位）'!Q13+'项目人员住房公积金（单位）'!Q13</f>
        <v>5420.96563218391</v>
      </c>
      <c r="R13" s="15">
        <f>项目人员应发工资!R13+'项目人员社保（单位）'!R13+'项目人员住房公积金（单位）'!R13</f>
        <v>8807.01</v>
      </c>
      <c r="S13" s="15">
        <f>项目人员应发工资!S13+'项目人员社保（单位）'!S13+'项目人员住房公积金（单位）'!S13</f>
        <v>7417.35482758621</v>
      </c>
      <c r="T13" s="15">
        <f>项目人员应发工资!T13+'项目人员社保（单位）'!T13+'项目人员住房公积金（单位）'!T13</f>
        <v>8860.37</v>
      </c>
      <c r="U13" s="15">
        <f>项目人员应发工资!U13+'项目人员社保（单位）'!U13+'项目人员住房公积金（单位）'!U13</f>
        <v>8534.59620689655</v>
      </c>
      <c r="V13" s="15">
        <f>项目人员应发工资!V13+'项目人员社保（单位）'!V13+'项目人员住房公积金（单位）'!V13</f>
        <v>8895.65482758621</v>
      </c>
      <c r="W13" s="15">
        <f>项目人员应发工资!W13+'项目人员社保（单位）'!W13+'项目人员住房公积金（单位）'!W13</f>
        <v>8642.16</v>
      </c>
      <c r="X13" s="15">
        <f>项目人员应发工资!X13+'项目人员社保（单位）'!X13+'项目人员住房公积金（单位）'!X13</f>
        <v>8397.45</v>
      </c>
      <c r="Y13" s="15">
        <f>项目人员应发工资!Y13+'项目人员社保（单位）'!Y13+'项目人员住房公积金（单位）'!Y13</f>
        <v>5770.45</v>
      </c>
      <c r="Z13" s="15">
        <f>项目人员应发工资!Z13+'项目人员社保（单位）'!Z13+'项目人员住房公积金（单位）'!Z13</f>
        <v>5539.65</v>
      </c>
      <c r="AA13" s="15">
        <f>项目人员应发工资!AA13+'项目人员社保（单位）'!AA13+'项目人员住房公积金（单位）'!AA13</f>
        <v>5781.28</v>
      </c>
      <c r="AB13" s="52">
        <f t="shared" si="1"/>
        <v>89588.7188505747</v>
      </c>
      <c r="AC13" s="15">
        <f>项目人员应发工资!AC13+'项目人员社保（单位）'!AC13+'项目人员住房公积金（单位）'!AC13</f>
        <v>6572.79</v>
      </c>
      <c r="AD13" s="15">
        <f>项目人员应发工资!AD13+'项目人员社保（单位）'!AD13+'项目人员住房公积金（单位）'!AD13</f>
        <v>4449.7</v>
      </c>
      <c r="AE13" s="15">
        <f>项目人员应发工资!AE13+'项目人员社保（单位）'!AE13+'项目人员住房公积金（单位）'!AE13</f>
        <v>12202.95</v>
      </c>
      <c r="AF13" s="15">
        <f>项目人员应发工资!AF13+'项目人员社保（单位）'!AF13+'项目人员住房公积金（单位）'!AF13</f>
        <v>12566.9</v>
      </c>
      <c r="AG13" s="15">
        <f>项目人员应发工资!AG13+'项目人员社保（单位）'!AG13+'项目人员住房公积金（单位）'!AG13</f>
        <v>5759.07</v>
      </c>
      <c r="AH13" s="15">
        <f>项目人员应发工资!AH13+'项目人员社保（单位）'!AH13+'项目人员住房公积金（单位）'!AH13</f>
        <v>5740.53</v>
      </c>
      <c r="AI13" s="29"/>
      <c r="AJ13" s="29"/>
      <c r="AK13" s="29"/>
      <c r="AL13" s="30"/>
      <c r="AM13" s="29"/>
      <c r="AN13" s="30"/>
      <c r="AO13" s="33">
        <f t="shared" si="2"/>
        <v>47291.94</v>
      </c>
    </row>
    <row r="14" s="4" customFormat="1" ht="14.5" spans="1:41">
      <c r="A14" s="17">
        <v>10</v>
      </c>
      <c r="B14" s="18" t="s">
        <v>442</v>
      </c>
      <c r="C14" s="19">
        <f>项目人员应发工资!C14+'项目人员社保（单位）'!C14+'项目人员住房公积金（单位）'!C14</f>
        <v>5384.2867816092</v>
      </c>
      <c r="D14" s="19">
        <f>项目人员应发工资!D14+'项目人员社保（单位）'!D14+'项目人员住房公积金（单位）'!D14</f>
        <v>5543.32</v>
      </c>
      <c r="E14" s="19">
        <f>项目人员应发工资!E14+'项目人员社保（单位）'!E14+'项目人员住房公积金（单位）'!E14</f>
        <v>5543.32</v>
      </c>
      <c r="F14" s="19">
        <f>项目人员应发工资!F14+'项目人员社保（单位）'!F14+'项目人员住房公积金（单位）'!F14</f>
        <v>5693.32</v>
      </c>
      <c r="G14" s="19">
        <f>项目人员应发工资!G14+'项目人员社保（单位）'!G14+'项目人员住房公积金（单位）'!G14</f>
        <v>6317.465</v>
      </c>
      <c r="H14" s="19">
        <f>项目人员应发工资!H14+'项目人员社保（单位）'!H14+'项目人员住房公积金（单位）'!H14</f>
        <v>5709.31</v>
      </c>
      <c r="I14" s="19">
        <f>项目人员应发工资!I14+'项目人员社保（单位）'!I14+'项目人员住房公积金（单位）'!I14</f>
        <v>5873.15</v>
      </c>
      <c r="J14" s="19">
        <f>项目人员应发工资!J14+'项目人员社保（单位）'!J14+'项目人员住房公积金（单位）'!J14</f>
        <v>6179.15</v>
      </c>
      <c r="K14" s="19">
        <f>项目人员应发工资!K14+'项目人员社保（单位）'!K14+'项目人员住房公积金（单位）'!K14</f>
        <v>6179.15</v>
      </c>
      <c r="L14" s="19">
        <f>项目人员应发工资!L14+'项目人员社保（单位）'!L14+'项目人员住房公积金（单位）'!L14</f>
        <v>6079.15</v>
      </c>
      <c r="M14" s="19">
        <f>项目人员应发工资!M14+'项目人员社保（单位）'!M14+'项目人员住房公积金（单位）'!M14</f>
        <v>6135.15</v>
      </c>
      <c r="N14" s="19">
        <f>项目人员应发工资!N14+'项目人员社保（单位）'!N14+'项目人员住房公积金（单位）'!N14</f>
        <v>6079.15</v>
      </c>
      <c r="O14" s="34">
        <f t="shared" si="0"/>
        <v>70715.9217816092</v>
      </c>
      <c r="P14" s="19">
        <f>项目人员应发工资!P14+'项目人员社保（单位）'!P14+'项目人员住房公积金（单位）'!P14</f>
        <v>6288.77</v>
      </c>
      <c r="Q14" s="19">
        <f>项目人员应发工资!Q14+'项目人员社保（单位）'!Q14+'项目人员住房公积金（单位）'!Q14</f>
        <v>6226.83</v>
      </c>
      <c r="R14" s="19">
        <f>项目人员应发工资!R14+'项目人员社保（单位）'!R14+'项目人员住房公积金（单位）'!R14</f>
        <v>6222.002</v>
      </c>
      <c r="S14" s="19">
        <f>项目人员应发工资!S14+'项目人员社保（单位）'!S14+'项目人员住房公积金（单位）'!S14</f>
        <v>6372.002</v>
      </c>
      <c r="T14" s="19">
        <f>项目人员应发工资!T14+'项目人员社保（单位）'!T14+'项目人员住房公积金（单位）'!T14</f>
        <v>6693.23336</v>
      </c>
      <c r="U14" s="19">
        <f>项目人员应发工资!U14+'项目人员社保（单位）'!U14+'项目人员住房公积金（单位）'!U14</f>
        <v>6372.002</v>
      </c>
      <c r="V14" s="19">
        <f>项目人员应发工资!V14+'项目人员社保（单位）'!V14+'项目人员住房公积金（单位）'!V14</f>
        <v>6431.842</v>
      </c>
      <c r="W14" s="19">
        <f>项目人员应发工资!W14+'项目人员社保（单位）'!W14+'项目人员住房公积金（单位）'!W14</f>
        <v>6585.75</v>
      </c>
      <c r="X14" s="19">
        <f>项目人员应发工资!X14+'项目人员社保（单位）'!X14+'项目人员住房公积金（单位）'!X14</f>
        <v>6314.75</v>
      </c>
      <c r="Y14" s="19">
        <f>项目人员应发工资!Y14+'项目人员社保（单位）'!Y14+'项目人员住房公积金（单位）'!Y14</f>
        <v>6314.75</v>
      </c>
      <c r="Z14" s="19">
        <f>项目人员应发工资!Z14+'项目人员社保（单位）'!Z14+'项目人员住房公积金（单位）'!Z14</f>
        <v>6605.75</v>
      </c>
      <c r="AA14" s="19">
        <f>项目人员应发工资!AA14+'项目人员社保（单位）'!AA14+'项目人员住房公积金（单位）'!AA14</f>
        <v>6259.38</v>
      </c>
      <c r="AB14" s="53">
        <f t="shared" si="1"/>
        <v>76687.06136</v>
      </c>
      <c r="AC14" s="19">
        <f>项目人员应发工资!AC14+'项目人员社保（单位）'!AC14+'项目人员住房公积金（单位）'!AC14</f>
        <v>6832.76</v>
      </c>
      <c r="AD14" s="19">
        <f>项目人员应发工资!AD14+'项目人员社保（单位）'!AD14+'项目人员住房公积金（单位）'!AD14</f>
        <v>6834.3</v>
      </c>
      <c r="AE14" s="19">
        <f>项目人员应发工资!AE14+'项目人员社保（单位）'!AE14+'项目人员住房公积金（单位）'!AE14</f>
        <v>6834.3</v>
      </c>
      <c r="AF14" s="19">
        <f>项目人员应发工资!AF14+'项目人员社保（单位）'!AF14+'项目人员住房公积金（单位）'!AF14</f>
        <v>6984.3</v>
      </c>
      <c r="AG14" s="19">
        <f>项目人员应发工资!AG14+'项目人员社保（单位）'!AG14+'项目人员住房公积金（单位）'!AG14</f>
        <v>6984.3</v>
      </c>
      <c r="AH14" s="19">
        <f>项目人员应发工资!AH14+'项目人员社保（单位）'!AH14+'项目人员住房公积金（单位）'!AH14</f>
        <v>6108.97</v>
      </c>
      <c r="AI14" s="31"/>
      <c r="AJ14" s="31"/>
      <c r="AK14" s="31"/>
      <c r="AL14" s="32"/>
      <c r="AM14" s="31"/>
      <c r="AN14" s="32"/>
      <c r="AO14" s="34">
        <f t="shared" si="2"/>
        <v>40578.93</v>
      </c>
    </row>
    <row r="15" ht="14.5" spans="1:41">
      <c r="A15" s="13">
        <v>11</v>
      </c>
      <c r="B15" s="14" t="s">
        <v>448</v>
      </c>
      <c r="C15" s="15">
        <f>项目人员应发工资!C15+'项目人员社保（单位）'!C15+'项目人员住房公积金（单位）'!C15</f>
        <v>6810.5991954023</v>
      </c>
      <c r="D15" s="15">
        <f>项目人员应发工资!D15+'项目人员社保（单位）'!D15+'项目人员住房公积金（单位）'!D15</f>
        <v>5879.02</v>
      </c>
      <c r="E15" s="15">
        <f>项目人员应发工资!E15+'项目人员社保（单位）'!E15+'项目人员住房公积金（单位）'!E15</f>
        <v>5879.02</v>
      </c>
      <c r="F15" s="15">
        <f>项目人员应发工资!F15+'项目人员社保（单位）'!F15+'项目人员住房公积金（单位）'!F15</f>
        <v>8264.72114942529</v>
      </c>
      <c r="G15" s="15">
        <f>项目人员应发工资!G15+'项目人员社保（单位）'!G15+'项目人员住房公积金（单位）'!G15</f>
        <v>8452.02</v>
      </c>
      <c r="H15" s="15">
        <f>项目人员应发工资!H15+'项目人员社保（单位）'!H15+'项目人员住房公积金（单位）'!H15</f>
        <v>8467.01</v>
      </c>
      <c r="I15" s="15">
        <f>项目人员应发工资!I15+'项目人员社保（单位）'!I15+'项目人员住房公积金（单位）'!I15</f>
        <v>8767.3</v>
      </c>
      <c r="J15" s="15">
        <f>项目人员应发工资!J15+'项目人员社保（单位）'!J15+'项目人员住房公积金（单位）'!J15</f>
        <v>8628.9</v>
      </c>
      <c r="K15" s="15">
        <f>项目人员应发工资!K15+'项目人员社保（单位）'!K15+'项目人员住房公积金（单位）'!K15</f>
        <v>8628.9</v>
      </c>
      <c r="L15" s="15">
        <f>项目人员应发工资!L15+'项目人员社保（单位）'!L15+'项目人员住房公积金（单位）'!L15</f>
        <v>8222.70229885057</v>
      </c>
      <c r="M15" s="15">
        <f>项目人员应发工资!M15+'项目人员社保（单位）'!M15+'项目人员住房公积金（单位）'!M15</f>
        <v>8667.3</v>
      </c>
      <c r="N15" s="15">
        <f>项目人员应发工资!N15+'项目人员社保（单位）'!N15+'项目人员住房公积金（单位）'!N15</f>
        <v>8667.3</v>
      </c>
      <c r="O15" s="33">
        <f t="shared" si="0"/>
        <v>95334.7926436782</v>
      </c>
      <c r="P15" s="15">
        <f>项目人员应发工资!P15+'项目人员社保（单位）'!P15+'项目人员住房公积金（单位）'!P15</f>
        <v>8666.24</v>
      </c>
      <c r="Q15" s="15">
        <f>项目人员应发工资!Q15+'项目人员社保（单位）'!Q15+'项目人员住房公积金（单位）'!Q15</f>
        <v>8561.98</v>
      </c>
      <c r="R15" s="15">
        <f>项目人员应发工资!R15+'项目人员社保（单位）'!R15+'项目人员住房公积金（单位）'!R15</f>
        <v>8557.11</v>
      </c>
      <c r="S15" s="15">
        <f>项目人员应发工资!S15+'项目人员社保（单位）'!S15+'项目人员住房公积金（单位）'!S15</f>
        <v>8986.978</v>
      </c>
      <c r="T15" s="15">
        <f>项目人员应发工资!T15+'项目人员社保（单位）'!T15+'项目人员住房公积金（单位）'!T15</f>
        <v>8807.11</v>
      </c>
      <c r="U15" s="15">
        <f>项目人员应发工资!U15+'项目人员社保（单位）'!U15+'项目人员住房公积金（单位）'!U15</f>
        <v>8807.11</v>
      </c>
      <c r="V15" s="15">
        <f>项目人员应发工资!V15+'项目人员社保（单位）'!V15+'项目人员住房公积金（单位）'!V15</f>
        <v>9944.06</v>
      </c>
      <c r="W15" s="15">
        <f>项目人员应发工资!W15+'项目人员社保（单位）'!W15+'项目人员住房公积金（单位）'!W15</f>
        <v>10054.2</v>
      </c>
      <c r="X15" s="15">
        <f>项目人员应发工资!X15+'项目人员社保（单位）'!X15+'项目人员住房公积金（单位）'!X15</f>
        <v>10315.2</v>
      </c>
      <c r="Y15" s="15">
        <f>项目人员应发工资!Y15+'项目人员社保（单位）'!Y15+'项目人员住房公积金（单位）'!Y15</f>
        <v>9954.2</v>
      </c>
      <c r="Z15" s="15">
        <f>项目人员应发工资!Z15+'项目人员社保（单位）'!Z15+'项目人员住房公积金（单位）'!Z15</f>
        <v>9954.2</v>
      </c>
      <c r="AA15" s="15">
        <f>项目人员应发工资!AA15+'项目人员社保（单位）'!AA15+'项目人员住房公积金（单位）'!AA15</f>
        <v>9798.83</v>
      </c>
      <c r="AB15" s="52">
        <f t="shared" si="1"/>
        <v>112407.218</v>
      </c>
      <c r="AC15" s="15">
        <f>项目人员应发工资!AC15+'项目人员社保（单位）'!AC15+'项目人员住房公积金（单位）'!AC15</f>
        <v>9897.21</v>
      </c>
      <c r="AD15" s="15">
        <f>项目人员应发工资!AD15+'项目人员社保（单位）'!AD15+'项目人员住房公积金（单位）'!AD15</f>
        <v>9898.75</v>
      </c>
      <c r="AE15" s="15">
        <f>项目人员应发工资!AE15+'项目人员社保（单位）'!AE15+'项目人员住房公积金（单位）'!AE15</f>
        <v>3000.86</v>
      </c>
      <c r="AF15" s="15">
        <f>项目人员应发工资!AF15+'项目人员社保（单位）'!AF15+'项目人员住房公积金（单位）'!AF15</f>
        <v>0</v>
      </c>
      <c r="AG15" s="15">
        <f>项目人员应发工资!AG15+'项目人员社保（单位）'!AG15+'项目人员住房公积金（单位）'!AG15</f>
        <v>0</v>
      </c>
      <c r="AH15" s="15">
        <f>项目人员应发工资!AH15+'项目人员社保（单位）'!AH15+'项目人员住房公积金（单位）'!AH15</f>
        <v>0</v>
      </c>
      <c r="AI15" s="29"/>
      <c r="AJ15" s="29"/>
      <c r="AK15" s="29"/>
      <c r="AL15" s="30"/>
      <c r="AM15" s="29"/>
      <c r="AN15" s="30"/>
      <c r="AO15" s="33">
        <f t="shared" si="2"/>
        <v>22796.82</v>
      </c>
    </row>
    <row r="16" ht="14.5" spans="1:41">
      <c r="A16" s="13">
        <v>12</v>
      </c>
      <c r="B16" s="14" t="s">
        <v>454</v>
      </c>
      <c r="C16" s="15">
        <f>项目人员应发工资!C16+'项目人员社保（单位）'!C16+'项目人员住房公积金（单位）'!C16</f>
        <v>4800.99</v>
      </c>
      <c r="D16" s="15">
        <f>项目人员应发工资!D16+'项目人员社保（单位）'!D16+'项目人员住房公积金（单位）'!D16</f>
        <v>4669.83609195402</v>
      </c>
      <c r="E16" s="15">
        <f>项目人员应发工资!E16+'项目人员社保（单位）'!E16+'项目人员住房公积金（单位）'!E16</f>
        <v>4737.56022988506</v>
      </c>
      <c r="F16" s="15">
        <f>项目人员应发工资!F16+'项目人员社保（单位）'!F16+'项目人员住房公积金（单位）'!F16</f>
        <v>5483.02</v>
      </c>
      <c r="G16" s="15">
        <f>项目人员应发工资!G16+'项目人员社保（单位）'!G16+'项目人员住房公积金（单位）'!G16</f>
        <v>5493.02</v>
      </c>
      <c r="H16" s="15">
        <f>项目人员应发工资!H16+'项目人员社保（单位）'!H16+'项目人员住房公积金（单位）'!H16</f>
        <v>5813.01</v>
      </c>
      <c r="I16" s="15">
        <f>项目人员应发工资!I16+'项目人员社保（单位）'!I16+'项目人员住房公积金（单位）'!I16</f>
        <v>6207.32</v>
      </c>
      <c r="J16" s="15">
        <f>项目人员应发工资!J16+'项目人员社保（单位）'!J16+'项目人员住房公积金（单位）'!J16</f>
        <v>6323.6</v>
      </c>
      <c r="K16" s="15">
        <f>项目人员应发工资!K16+'项目人员社保（单位）'!K16+'项目人员住房公积金（单位）'!K16</f>
        <v>5713.6</v>
      </c>
      <c r="L16" s="15">
        <f>项目人员应发工资!L16+'项目人员社保（单位）'!L16+'项目人员住房公积金（单位）'!L16</f>
        <v>5168.6</v>
      </c>
      <c r="M16" s="15">
        <f>项目人员应发工资!M16+'项目人员社保（单位）'!M16+'项目人员住房公积金（单位）'!M16</f>
        <v>5303.6</v>
      </c>
      <c r="N16" s="15">
        <f>项目人员应发工资!N16+'项目人员社保（单位）'!N16+'项目人员住房公积金（单位）'!N16</f>
        <v>5291.14</v>
      </c>
      <c r="O16" s="33">
        <f t="shared" si="0"/>
        <v>65005.2963218391</v>
      </c>
      <c r="P16" s="15">
        <f>项目人员应发工资!P16+'项目人员社保（单位）'!P16+'项目人员住房公积金（单位）'!P16</f>
        <v>5503.54</v>
      </c>
      <c r="Q16" s="15">
        <f>项目人员应发工资!Q16+'项目人员社保（单位）'!Q16+'项目人员住房公积金（单位）'!Q16</f>
        <v>5049.28</v>
      </c>
      <c r="R16" s="15">
        <f>项目人员应发工资!R16+'项目人员社保（单位）'!R16+'项目人员住房公积金（单位）'!R16</f>
        <v>5662.36</v>
      </c>
      <c r="S16" s="15">
        <f>项目人员应发工资!S16+'项目人员社保（单位）'!S16+'项目人员住房公积金（单位）'!S16</f>
        <v>5848.36</v>
      </c>
      <c r="T16" s="15">
        <f>项目人员应发工资!T16+'项目人员社保（单位）'!T16+'项目人员住房公积金（单位）'!T16</f>
        <v>5966.4675862069</v>
      </c>
      <c r="U16" s="15">
        <f>项目人员应发工资!U16+'项目人员社保（单位）'!U16+'项目人员住房公积金（单位）'!U16</f>
        <v>5839.57724137931</v>
      </c>
      <c r="V16" s="15">
        <f>项目人员应发工资!V16+'项目人员社保（单位）'!V16+'项目人员住房公积金（单位）'!V16</f>
        <v>5957.36</v>
      </c>
      <c r="W16" s="15">
        <f>项目人员应发工资!W16+'项目人员社保（单位）'!W16+'项目人员住房公积金（单位）'!W16</f>
        <v>6004.5</v>
      </c>
      <c r="X16" s="15">
        <f>项目人员应发工资!X16+'项目人员社保（单位）'!X16+'项目人员住房公积金（单位）'!X16</f>
        <v>5686.5</v>
      </c>
      <c r="Y16" s="15">
        <f>项目人员应发工资!Y16+'项目人员社保（单位）'!Y16+'项目人员住房公积金（单位）'!Y16</f>
        <v>4849.5</v>
      </c>
      <c r="Z16" s="15">
        <f>项目人员应发工资!Z16+'项目人员社保（单位）'!Z16+'项目人员住房公积金（单位）'!Z16</f>
        <v>5409.5</v>
      </c>
      <c r="AA16" s="15">
        <f>项目人员应发工资!AA16+'项目人员社保（单位）'!AA16+'项目人员住房公积金（单位）'!AA16</f>
        <v>5536.13</v>
      </c>
      <c r="AB16" s="52">
        <f t="shared" si="1"/>
        <v>67313.0748275862</v>
      </c>
      <c r="AC16" s="15">
        <f>项目人员应发工资!AC16+'项目人员社保（单位）'!AC16+'项目人员住房公积金（单位）'!AC16</f>
        <v>4973.06</v>
      </c>
      <c r="AD16" s="15">
        <f>项目人员应发工资!AD16+'项目人员社保（单位）'!AD16+'项目人员住房公积金（单位）'!AD16</f>
        <v>5237.05</v>
      </c>
      <c r="AE16" s="15">
        <f>项目人员应发工资!AE16+'项目人员社保（单位）'!AE16+'项目人员住房公积金（单位）'!AE16</f>
        <v>5435.05</v>
      </c>
      <c r="AF16" s="15">
        <f>项目人员应发工资!AF16+'项目人员社保（单位）'!AF16+'项目人员住房公积金（单位）'!AF16</f>
        <v>5723.05</v>
      </c>
      <c r="AG16" s="15">
        <f>项目人员应发工资!AG16+'项目人员社保（单位）'!AG16+'项目人员住房公积金（单位）'!AG16</f>
        <v>5781.05</v>
      </c>
      <c r="AH16" s="15">
        <f>项目人员应发工资!AH16+'项目人员社保（单位）'!AH16+'项目人员住房公积金（单位）'!AH16</f>
        <v>6205.98</v>
      </c>
      <c r="AI16" s="29"/>
      <c r="AJ16" s="29"/>
      <c r="AK16" s="29"/>
      <c r="AL16" s="30"/>
      <c r="AM16" s="29"/>
      <c r="AN16" s="30"/>
      <c r="AO16" s="33">
        <f t="shared" si="2"/>
        <v>33355.24</v>
      </c>
    </row>
    <row r="17" s="4" customFormat="1" ht="14.5" spans="1:41">
      <c r="A17" s="17">
        <v>13</v>
      </c>
      <c r="B17" s="18" t="s">
        <v>460</v>
      </c>
      <c r="C17" s="19">
        <f>项目人员应发工资!C17+'项目人员社保（单位）'!C17+'项目人员住房公积金（单位）'!C17</f>
        <v>0</v>
      </c>
      <c r="D17" s="19">
        <f>项目人员应发工资!D17+'项目人员社保（单位）'!D17+'项目人员住房公积金（单位）'!D17</f>
        <v>0</v>
      </c>
      <c r="E17" s="19">
        <f>项目人员应发工资!E17+'项目人员社保（单位）'!E17+'项目人员住房公积金（单位）'!E17</f>
        <v>4597.70114942529</v>
      </c>
      <c r="F17" s="19">
        <f>项目人员应发工资!F17+'项目人员社保（单位）'!F17+'项目人员住房公积金（单位）'!F17</f>
        <v>15739.2827586207</v>
      </c>
      <c r="G17" s="19">
        <f>项目人员应发工资!G17+'项目人员社保（单位）'!G17+'项目人员住房公积金（单位）'!G17</f>
        <v>16229.8</v>
      </c>
      <c r="H17" s="19">
        <f>项目人员应发工资!H17+'项目人员社保（单位）'!H17+'项目人员住房公积金（单位）'!H17</f>
        <v>16480.8</v>
      </c>
      <c r="I17" s="19">
        <f>项目人员应发工资!I17+'项目人员社保（单位）'!I17+'项目人员住房公积金（单位）'!I17</f>
        <v>16580.8</v>
      </c>
      <c r="J17" s="19">
        <f>项目人员应发工资!J17+'项目人员社保（单位）'!J17+'项目人员住房公积金（单位）'!J17</f>
        <v>16680.8</v>
      </c>
      <c r="K17" s="19">
        <f>项目人员应发工资!K17+'项目人员社保（单位）'!K17+'项目人员住房公积金（单位）'!K17</f>
        <v>16880.8</v>
      </c>
      <c r="L17" s="19">
        <f>项目人员应发工资!L17+'项目人员社保（单位）'!L17+'项目人员住房公积金（单位）'!L17</f>
        <v>14411.8344827586</v>
      </c>
      <c r="M17" s="19">
        <f>项目人员应发工资!M17+'项目人员社保（单位）'!M17+'项目人员住房公积金（单位）'!M17</f>
        <v>16880.8</v>
      </c>
      <c r="N17" s="19">
        <f>项目人员应发工资!N17+'项目人员社保（单位）'!N17+'项目人员住房公积金（单位）'!N17</f>
        <v>16880.8</v>
      </c>
      <c r="O17" s="34">
        <f t="shared" si="0"/>
        <v>151363.418390805</v>
      </c>
      <c r="P17" s="19">
        <f>项目人员应发工资!P17+'项目人员社保（单位）'!P17+'项目人员住房公积金（单位）'!P17</f>
        <v>16878.3</v>
      </c>
      <c r="Q17" s="19">
        <f>项目人员应发工资!Q17+'项目人员社保（单位）'!Q17+'项目人员住房公积金（单位）'!Q17</f>
        <v>16172.315862069</v>
      </c>
      <c r="R17" s="19">
        <f>项目人员应发工资!R17+'项目人员社保（单位）'!R17+'项目人员住房公积金（单位）'!R17</f>
        <v>16761.79</v>
      </c>
      <c r="S17" s="19">
        <f>项目人员应发工资!S17+'项目人员社保（单位）'!S17+'项目人员住房公积金（单位）'!S17</f>
        <v>16130.7555172414</v>
      </c>
      <c r="T17" s="19">
        <f>项目人员应发工资!T17+'项目人员社保（单位）'!T17+'项目人员住房公积金（单位）'!T17</f>
        <v>17011.79</v>
      </c>
      <c r="U17" s="19">
        <f>项目人员应发工资!U17+'项目人员社保（单位）'!U17+'项目人员住房公积金（单位）'!U17</f>
        <v>17011.79</v>
      </c>
      <c r="V17" s="19">
        <f>项目人员应发工资!V17+'项目人员社保（单位）'!V17+'项目人员住房公积金（单位）'!V17</f>
        <v>17012.35</v>
      </c>
      <c r="W17" s="19">
        <f>项目人员应发工资!W17+'项目人员社保（单位）'!W17+'项目人员住房公积金（单位）'!W17</f>
        <v>16912.91</v>
      </c>
      <c r="X17" s="19">
        <f>项目人员应发工资!X17+'项目人员社保（单位）'!X17+'项目人员住房公积金（单位）'!X17</f>
        <v>15827.91</v>
      </c>
      <c r="Y17" s="19">
        <f>项目人员应发工资!Y17+'项目人员社保（单位）'!Y17+'项目人员住房公积金（单位）'!Y17</f>
        <v>16912.91</v>
      </c>
      <c r="Z17" s="19">
        <f>项目人员应发工资!Z17+'项目人员社保（单位）'!Z17+'项目人员住房公积金（单位）'!Z17</f>
        <v>17512.91</v>
      </c>
      <c r="AA17" s="19">
        <f>项目人员应发工资!AA17+'项目人员社保（单位）'!AA17+'项目人员住房公积金（单位）'!AA17</f>
        <v>16857.54</v>
      </c>
      <c r="AB17" s="53">
        <f t="shared" si="1"/>
        <v>201003.27137931</v>
      </c>
      <c r="AC17" s="19">
        <f>项目人员应发工资!AC17+'项目人员社保（单位）'!AC17+'项目人员住房公积金（单位）'!AC17</f>
        <v>16753.87</v>
      </c>
      <c r="AD17" s="19">
        <f>项目人员应发工资!AD17+'项目人员社保（单位）'!AD17+'项目人员住房公积金（单位）'!AD17</f>
        <v>16855.41</v>
      </c>
      <c r="AE17" s="19">
        <f>项目人员应发工资!AE17+'项目人员社保（单位）'!AE17+'项目人员住房公积金（单位）'!AE17</f>
        <v>16755.41</v>
      </c>
      <c r="AF17" s="19">
        <f>项目人员应发工资!AF17+'项目人员社保（单位）'!AF17+'项目人员住房公积金（单位）'!AF17</f>
        <v>16905.41</v>
      </c>
      <c r="AG17" s="19">
        <f>项目人员应发工资!AG17+'项目人员社保（单位）'!AG17+'项目人员住房公积金（单位）'!AG17</f>
        <v>16818.63</v>
      </c>
      <c r="AH17" s="19">
        <f>项目人员应发工资!AH17+'项目人员社保（单位）'!AH17+'项目人员住房公积金（单位）'!AH17</f>
        <v>14820.2</v>
      </c>
      <c r="AI17" s="31"/>
      <c r="AJ17" s="31"/>
      <c r="AK17" s="31"/>
      <c r="AL17" s="32"/>
      <c r="AM17" s="31"/>
      <c r="AN17" s="32"/>
      <c r="AO17" s="34">
        <f t="shared" si="2"/>
        <v>98908.93</v>
      </c>
    </row>
    <row r="18" ht="14.5" spans="1:41">
      <c r="A18" s="13">
        <v>14</v>
      </c>
      <c r="B18" s="14" t="s">
        <v>465</v>
      </c>
      <c r="C18" s="15">
        <f>项目人员应发工资!C18+'项目人员社保（单位）'!C18+'项目人员住房公积金（单位）'!C18</f>
        <v>0</v>
      </c>
      <c r="D18" s="15">
        <f>项目人员应发工资!D18+'项目人员社保（单位）'!D18+'项目人员住房公积金（单位）'!D18</f>
        <v>0</v>
      </c>
      <c r="E18" s="15">
        <f>项目人员应发工资!E18+'项目人员社保（单位）'!E18+'项目人员住房公积金（单位）'!E18</f>
        <v>0</v>
      </c>
      <c r="F18" s="15">
        <f>项目人员应发工资!F18+'项目人员社保（单位）'!F18+'项目人员住房公积金（单位）'!F18</f>
        <v>0</v>
      </c>
      <c r="G18" s="15">
        <f>项目人员应发工资!G18+'项目人员社保（单位）'!G18+'项目人员住房公积金（单位）'!G18</f>
        <v>0</v>
      </c>
      <c r="H18" s="15">
        <f>项目人员应发工资!H18+'项目人员社保（单位）'!H18+'项目人员住房公积金（单位）'!H18</f>
        <v>0</v>
      </c>
      <c r="I18" s="15">
        <f>项目人员应发工资!I18+'项目人员社保（单位）'!I18+'项目人员住房公积金（单位）'!I18</f>
        <v>0</v>
      </c>
      <c r="J18" s="15">
        <f>项目人员应发工资!J18+'项目人员社保（单位）'!J18+'项目人员住房公积金（单位）'!J18</f>
        <v>0</v>
      </c>
      <c r="K18" s="15">
        <f>项目人员应发工资!K18+'项目人员社保（单位）'!K18+'项目人员住房公积金（单位）'!K18</f>
        <v>0</v>
      </c>
      <c r="L18" s="15">
        <f>项目人员应发工资!L18+'项目人员社保（单位）'!L18+'项目人员住房公积金（单位）'!L18</f>
        <v>0</v>
      </c>
      <c r="M18" s="15">
        <f>项目人员应发工资!M18+'项目人员社保（单位）'!M18+'项目人员住房公积金（单位）'!M18</f>
        <v>7167.95</v>
      </c>
      <c r="N18" s="15">
        <f>项目人员应发工资!N18+'项目人员社保（单位）'!N18+'项目人员住房公积金（单位）'!N18</f>
        <v>8521.4724137931</v>
      </c>
      <c r="O18" s="33">
        <f t="shared" si="0"/>
        <v>15689.4224137931</v>
      </c>
      <c r="P18" s="15">
        <f>项目人员应发工资!P18+'项目人员社保（单位）'!P18+'项目人员住房公积金（单位）'!P18</f>
        <v>8586.49</v>
      </c>
      <c r="Q18" s="15">
        <f>项目人员应发工资!Q18+'项目人员社保（单位）'!Q18+'项目人员住房公积金（单位）'!Q18</f>
        <v>8540.71</v>
      </c>
      <c r="R18" s="15">
        <f>项目人员应发工资!R18+'项目人员社保（单位）'!R18+'项目人员住房公积金（单位）'!R18</f>
        <v>8216.61</v>
      </c>
      <c r="S18" s="15">
        <f>项目人员应发工资!S18+'项目人员社保（单位）'!S18+'项目人员住房公积金（单位）'!S18</f>
        <v>8266.61</v>
      </c>
      <c r="T18" s="15">
        <f>项目人员应发工资!T18+'项目人员社保（单位）'!T18+'项目人员住房公积金（单位）'!T18</f>
        <v>8502.885</v>
      </c>
      <c r="U18" s="15">
        <f>项目人员应发工资!U18+'项目人员社保（单位）'!U18+'项目人员住房公积金（单位）'!U18</f>
        <v>9031.77</v>
      </c>
      <c r="V18" s="15">
        <f>项目人员应发工资!V18+'项目人员社保（单位）'!V18+'项目人员住房公积金（单位）'!V18</f>
        <v>8880.11</v>
      </c>
      <c r="W18" s="15">
        <f>项目人员应发工资!W18+'项目人员社保（单位）'!W18+'项目人员住房公积金（单位）'!W18</f>
        <v>7232.45</v>
      </c>
      <c r="X18" s="15">
        <f>项目人员应发工资!X18+'项目人员社保（单位）'!X18+'项目人员住房公积金（单位）'!X18</f>
        <v>7252.92</v>
      </c>
      <c r="Y18" s="15">
        <f>项目人员应发工资!Y18+'项目人员社保（单位）'!Y18+'项目人员住房公积金（单位）'!Y18</f>
        <v>6932.82</v>
      </c>
      <c r="Z18" s="15">
        <f>项目人员应发工资!Z18+'项目人员社保（单位）'!Z18+'项目人员住房公积金（单位）'!Z18</f>
        <v>8533.61</v>
      </c>
      <c r="AA18" s="15">
        <f>项目人员应发工资!AA18+'项目人员社保（单位）'!AA18+'项目人员住房公积金（单位）'!AA18</f>
        <v>9196.08</v>
      </c>
      <c r="AB18" s="52">
        <f t="shared" si="1"/>
        <v>99173.065</v>
      </c>
      <c r="AC18" s="15">
        <f>项目人员应发工资!AC18+'项目人员社保（单位）'!AC18+'项目人员住房公积金（单位）'!AC18</f>
        <v>12510.78</v>
      </c>
      <c r="AD18" s="15">
        <f>项目人员应发工资!AD18+'项目人员社保（单位）'!AD18+'项目人员住房公积金（单位）'!AD18</f>
        <v>10238</v>
      </c>
      <c r="AE18" s="15">
        <f>项目人员应发工资!AE18+'项目人员社保（单位）'!AE18+'项目人员住房公积金（单位）'!AE18</f>
        <v>16971</v>
      </c>
      <c r="AF18" s="15">
        <f>项目人员应发工资!AF18+'项目人员社保（单位）'!AF18+'项目人员住房公积金（单位）'!AF18</f>
        <v>18538.2</v>
      </c>
      <c r="AG18" s="15">
        <f>项目人员应发工资!AG18+'项目人员社保（单位）'!AG18+'项目人员住房公积金（单位）'!AG18</f>
        <v>9688.35</v>
      </c>
      <c r="AH18" s="15">
        <f>项目人员应发工资!AH18+'项目人员社保（单位）'!AH18+'项目人员住房公积金（单位）'!AH18</f>
        <v>10537.93</v>
      </c>
      <c r="AI18" s="29"/>
      <c r="AJ18" s="29"/>
      <c r="AK18" s="29"/>
      <c r="AL18" s="30"/>
      <c r="AM18" s="29"/>
      <c r="AN18" s="30"/>
      <c r="AO18" s="33">
        <f t="shared" si="2"/>
        <v>78484.26</v>
      </c>
    </row>
    <row r="19" ht="14.5" spans="1:41">
      <c r="A19" s="13">
        <v>15</v>
      </c>
      <c r="B19" s="14" t="s">
        <v>470</v>
      </c>
      <c r="C19" s="15">
        <f>项目人员应发工资!C19+'项目人员社保（单位）'!C19+'项目人员住房公积金（单位）'!C19</f>
        <v>6724.92103448276</v>
      </c>
      <c r="D19" s="15">
        <f>项目人员应发工资!D19+'项目人员社保（单位）'!D19+'项目人员住房公积金（单位）'!D19</f>
        <v>0</v>
      </c>
      <c r="E19" s="15">
        <f>项目人员应发工资!E19+'项目人员社保（单位）'!E19+'项目人员住房公积金（单位）'!E19</f>
        <v>0</v>
      </c>
      <c r="F19" s="15">
        <f>项目人员应发工资!F19+'项目人员社保（单位）'!F19+'项目人员住房公积金（单位）'!F19</f>
        <v>0</v>
      </c>
      <c r="G19" s="15">
        <f>项目人员应发工资!G19+'项目人员社保（单位）'!G19+'项目人员住房公积金（单位）'!G19</f>
        <v>0</v>
      </c>
      <c r="H19" s="15">
        <f>项目人员应发工资!H19+'项目人员社保（单位）'!H19+'项目人员住房公积金（单位）'!H19</f>
        <v>0</v>
      </c>
      <c r="I19" s="15">
        <f>项目人员应发工资!I19+'项目人员社保（单位）'!I19+'项目人员住房公积金（单位）'!I19</f>
        <v>0</v>
      </c>
      <c r="J19" s="15">
        <f>项目人员应发工资!J19+'项目人员社保（单位）'!J19+'项目人员住房公积金（单位）'!J19</f>
        <v>0</v>
      </c>
      <c r="K19" s="15">
        <f>项目人员应发工资!K19+'项目人员社保（单位）'!K19+'项目人员住房公积金（单位）'!K19</f>
        <v>0</v>
      </c>
      <c r="L19" s="15">
        <f>项目人员应发工资!L19+'项目人员社保（单位）'!L19+'项目人员住房公积金（单位）'!L19</f>
        <v>0</v>
      </c>
      <c r="M19" s="15">
        <f>项目人员应发工资!M19+'项目人员社保（单位）'!M19+'项目人员住房公积金（单位）'!M19</f>
        <v>0</v>
      </c>
      <c r="N19" s="15">
        <f>项目人员应发工资!N19+'项目人员社保（单位）'!N19+'项目人员住房公积金（单位）'!N19</f>
        <v>9046.30862068965</v>
      </c>
      <c r="O19" s="33">
        <f t="shared" si="0"/>
        <v>15771.2296551724</v>
      </c>
      <c r="P19" s="15">
        <f>项目人员应发工资!P19+'项目人员社保（单位）'!P19+'项目人员住房公积金（单位）'!P19</f>
        <v>8370.24862068966</v>
      </c>
      <c r="Q19" s="15">
        <f>项目人员应发工资!Q19+'项目人员社保（单位）'!Q19+'项目人员住房公积金（单位）'!Q19</f>
        <v>6674.81620689655</v>
      </c>
      <c r="R19" s="15">
        <f>项目人员应发工资!R19+'项目人员社保（单位）'!R19+'项目人员住房公积金（单位）'!R19</f>
        <v>9368.81</v>
      </c>
      <c r="S19" s="15">
        <f>项目人员应发工资!S19+'项目人员社保（单位）'!S19+'项目人员住房公积金（单位）'!S19</f>
        <v>9695.61</v>
      </c>
      <c r="T19" s="15">
        <f>项目人员应发工资!T19+'项目人员社保（单位）'!T19+'项目人员住房公积金（单位）'!T19</f>
        <v>9242.01</v>
      </c>
      <c r="U19" s="15">
        <f>项目人员应发工资!U19+'项目人员社保（单位）'!U19+'项目人员住房公积金（单位）'!U19</f>
        <v>9342.01</v>
      </c>
      <c r="V19" s="15">
        <f>项目人员应发工资!V19+'项目人员社保（单位）'!V19+'项目人员住房公积金（单位）'!V19</f>
        <v>8330.29850574713</v>
      </c>
      <c r="W19" s="15">
        <f>项目人员应发工资!W19+'项目人员社保（单位）'!W19+'项目人员住房公积金（单位）'!W19</f>
        <v>8221.45</v>
      </c>
      <c r="X19" s="15">
        <f>项目人员应发工资!X19+'项目人员社保（单位）'!X19+'项目人员住房公积金（单位）'!X19</f>
        <v>7810.45</v>
      </c>
      <c r="Y19" s="15">
        <f>项目人员应发工资!Y19+'项目人员社保（单位）'!Y19+'项目人员住房公积金（单位）'!Y19</f>
        <v>5892.45</v>
      </c>
      <c r="Z19" s="15">
        <f>项目人员应发工资!Z19+'项目人员社保（单位）'!Z19+'项目人员住房公积金（单位）'!Z19</f>
        <v>405</v>
      </c>
      <c r="AA19" s="15">
        <f>项目人员应发工资!AA19+'项目人员社保（单位）'!AA19+'项目人员住房公积金（单位）'!AA19</f>
        <v>405</v>
      </c>
      <c r="AB19" s="52">
        <f t="shared" si="1"/>
        <v>83758.1533333333</v>
      </c>
      <c r="AC19" s="15">
        <f>项目人员应发工资!AC19+'项目人员社保（单位）'!AC19+'项目人员住房公积金（单位）'!AC19</f>
        <v>0</v>
      </c>
      <c r="AD19" s="15">
        <f>项目人员应发工资!AD19+'项目人员社保（单位）'!AD19+'项目人员住房公积金（单位）'!AD19</f>
        <v>0</v>
      </c>
      <c r="AE19" s="15">
        <f>项目人员应发工资!AE19+'项目人员社保（单位）'!AE19+'项目人员住房公积金（单位）'!AE19</f>
        <v>0</v>
      </c>
      <c r="AF19" s="15">
        <f>项目人员应发工资!AF19+'项目人员社保（单位）'!AF19+'项目人员住房公积金（单位）'!AF19</f>
        <v>0</v>
      </c>
      <c r="AG19" s="15">
        <f>项目人员应发工资!AG19+'项目人员社保（单位）'!AG19+'项目人员住房公积金（单位）'!AG19</f>
        <v>0</v>
      </c>
      <c r="AH19" s="15">
        <f>项目人员应发工资!AH19+'项目人员社保（单位）'!AH19+'项目人员住房公积金（单位）'!AH19</f>
        <v>0</v>
      </c>
      <c r="AI19" s="29"/>
      <c r="AJ19" s="29"/>
      <c r="AK19" s="29"/>
      <c r="AL19" s="29"/>
      <c r="AM19" s="29"/>
      <c r="AN19" s="29"/>
      <c r="AO19" s="33">
        <f t="shared" si="2"/>
        <v>0</v>
      </c>
    </row>
    <row r="20" s="4" customFormat="1" ht="14.5" spans="1:41">
      <c r="A20" s="17">
        <v>16</v>
      </c>
      <c r="B20" s="18" t="s">
        <v>476</v>
      </c>
      <c r="C20" s="19">
        <f>项目人员应发工资!C20+'项目人员社保（单位）'!C20+'项目人员住房公积金（单位）'!C20</f>
        <v>0</v>
      </c>
      <c r="D20" s="19">
        <f>项目人员应发工资!D20+'项目人员社保（单位）'!D20+'项目人员住房公积金（单位）'!D20</f>
        <v>0</v>
      </c>
      <c r="E20" s="19">
        <f>项目人员应发工资!E20+'项目人员社保（单位）'!E20+'项目人员住房公积金（单位）'!E20</f>
        <v>0</v>
      </c>
      <c r="F20" s="19">
        <f>项目人员应发工资!F20+'项目人员社保（单位）'!F20+'项目人员住房公积金（单位）'!F20</f>
        <v>0</v>
      </c>
      <c r="G20" s="19">
        <f>项目人员应发工资!G20+'项目人员社保（单位）'!G20+'项目人员住房公积金（单位）'!G20</f>
        <v>0</v>
      </c>
      <c r="H20" s="19">
        <f>项目人员应发工资!H20+'项目人员社保（单位）'!H20+'项目人员住房公积金（单位）'!H20</f>
        <v>0</v>
      </c>
      <c r="I20" s="19">
        <f>项目人员应发工资!I20+'项目人员社保（单位）'!I20+'项目人员住房公积金（单位）'!I20</f>
        <v>0</v>
      </c>
      <c r="J20" s="19">
        <f>项目人员应发工资!J20+'项目人员社保（单位）'!J20+'项目人员住房公积金（单位）'!J20</f>
        <v>3372.83103448276</v>
      </c>
      <c r="K20" s="19">
        <f>项目人员应发工资!K20+'项目人员社保（单位）'!K20+'项目人员住房公积金（单位）'!K20</f>
        <v>4521.65</v>
      </c>
      <c r="L20" s="19">
        <f>项目人员应发工资!L20+'项目人员社保（单位）'!L20+'项目人员住房公积金（单位）'!L20</f>
        <v>4321.65</v>
      </c>
      <c r="M20" s="19">
        <f>项目人员应发工资!M20+'项目人员社保（单位）'!M20+'项目人员住房公积金（单位）'!M20</f>
        <v>5649.33505747126</v>
      </c>
      <c r="N20" s="19">
        <f>项目人员应发工资!N20+'项目人员社保（单位）'!N20+'项目人员住房公积金（单位）'!N20</f>
        <v>5861.45</v>
      </c>
      <c r="O20" s="34">
        <f t="shared" si="0"/>
        <v>23726.916091954</v>
      </c>
      <c r="P20" s="19">
        <f>项目人员应发工资!P20+'项目人员社保（单位）'!P20+'项目人员住房公积金（单位）'!P20</f>
        <v>5860.39</v>
      </c>
      <c r="Q20" s="19">
        <f>项目人员应发工资!Q20+'项目人员社保（单位）'!Q20+'项目人员住房公积金（单位）'!Q20</f>
        <v>5856.13</v>
      </c>
      <c r="R20" s="19">
        <f>项目人员应发工资!R20+'项目人员社保（单位）'!R20+'项目人员住房公积金（单位）'!R20</f>
        <v>5732.3884</v>
      </c>
      <c r="S20" s="19">
        <f>项目人员应发工资!S20+'项目人员社保（单位）'!S20+'项目人员住房公积金（单位）'!S20</f>
        <v>5832.3884</v>
      </c>
      <c r="T20" s="19">
        <f>项目人员应发工资!T20+'项目人员社保（单位）'!T20+'项目人员住房公积金（单位）'!T20</f>
        <v>5732.3884</v>
      </c>
      <c r="U20" s="19">
        <f>项目人员应发工资!U20+'项目人员社保（单位）'!U20+'项目人员住房公积金（单位）'!U20</f>
        <v>5732.3884</v>
      </c>
      <c r="V20" s="19">
        <f>项目人员应发工资!V20+'项目人员社保（单位）'!V20+'项目人员住房公积金（单位）'!V20</f>
        <v>1787.97229885058</v>
      </c>
      <c r="W20" s="19">
        <f>项目人员应发工资!W20+'项目人员社保（单位）'!W20+'项目人员住房公积金（单位）'!W20</f>
        <v>245.9</v>
      </c>
      <c r="X20" s="19">
        <f>项目人员应发工资!X20+'项目人员社保（单位）'!X20+'项目人员住房公积金（单位）'!X20</f>
        <v>245.9</v>
      </c>
      <c r="Y20" s="19">
        <f>项目人员应发工资!Y20+'项目人员社保（单位）'!Y20+'项目人员住房公积金（单位）'!Y20</f>
        <v>245.9</v>
      </c>
      <c r="Z20" s="19">
        <f>项目人员应发工资!Z20+'项目人员社保（单位）'!Z20+'项目人员住房公积金（单位）'!Z20</f>
        <v>245.9</v>
      </c>
      <c r="AA20" s="19">
        <f>项目人员应发工资!AA20+'项目人员社保（单位）'!AA20+'项目人员住房公积金（单位）'!AA20</f>
        <v>245.9</v>
      </c>
      <c r="AB20" s="53">
        <f t="shared" si="1"/>
        <v>37763.5458988506</v>
      </c>
      <c r="AC20" s="19">
        <f>项目人员应发工资!AC20+'项目人员社保（单位）'!AC20+'项目人员住房公积金（单位）'!AC20</f>
        <v>0</v>
      </c>
      <c r="AD20" s="19">
        <f>项目人员应发工资!AD20+'项目人员社保（单位）'!AD20+'项目人员住房公积金（单位）'!AD20</f>
        <v>0</v>
      </c>
      <c r="AE20" s="19">
        <f>项目人员应发工资!AE20+'项目人员社保（单位）'!AE20+'项目人员住房公积金（单位）'!AE20</f>
        <v>0</v>
      </c>
      <c r="AF20" s="19">
        <f>项目人员应发工资!AF20+'项目人员社保（单位）'!AF20+'项目人员住房公积金（单位）'!AF20</f>
        <v>0</v>
      </c>
      <c r="AG20" s="19">
        <f>项目人员应发工资!AG20+'项目人员社保（单位）'!AG20+'项目人员住房公积金（单位）'!AG20</f>
        <v>0</v>
      </c>
      <c r="AH20" s="19">
        <f>项目人员应发工资!AH20+'项目人员社保（单位）'!AH20+'项目人员住房公积金（单位）'!AH20</f>
        <v>0</v>
      </c>
      <c r="AI20" s="31"/>
      <c r="AJ20" s="31"/>
      <c r="AK20" s="31"/>
      <c r="AL20" s="32"/>
      <c r="AM20" s="31"/>
      <c r="AN20" s="32"/>
      <c r="AO20" s="34">
        <f t="shared" si="2"/>
        <v>0</v>
      </c>
    </row>
    <row r="21" ht="14.5" spans="1:41">
      <c r="A21" s="13">
        <v>17</v>
      </c>
      <c r="B21" s="14" t="s">
        <v>480</v>
      </c>
      <c r="C21" s="15">
        <f>项目人员应发工资!C21+'项目人员社保（单位）'!C21+'项目人员住房公积金（单位）'!C21</f>
        <v>0</v>
      </c>
      <c r="D21" s="15">
        <f>项目人员应发工资!D21+'项目人员社保（单位）'!D21+'项目人员住房公积金（单位）'!D21</f>
        <v>0</v>
      </c>
      <c r="E21" s="15">
        <f>项目人员应发工资!E21+'项目人员社保（单位）'!E21+'项目人员住房公积金（单位）'!E21</f>
        <v>0</v>
      </c>
      <c r="F21" s="15">
        <f>项目人员应发工资!F21+'项目人员社保（单位）'!F21+'项目人员住房公积金（单位）'!F21</f>
        <v>0</v>
      </c>
      <c r="G21" s="15">
        <f>项目人员应发工资!G21+'项目人员社保（单位）'!G21+'项目人员住房公积金（单位）'!G21</f>
        <v>0</v>
      </c>
      <c r="H21" s="15">
        <f>项目人员应发工资!H21+'项目人员社保（单位）'!H21+'项目人员住房公积金（单位）'!H21</f>
        <v>0</v>
      </c>
      <c r="I21" s="15">
        <f>项目人员应发工资!I21+'项目人员社保（单位）'!I21+'项目人员住房公积金（单位）'!I21</f>
        <v>0</v>
      </c>
      <c r="J21" s="15">
        <f>项目人员应发工资!J21+'项目人员社保（单位）'!J21+'项目人员住房公积金（单位）'!J21</f>
        <v>0</v>
      </c>
      <c r="K21" s="15">
        <f>项目人员应发工资!K21+'项目人员社保（单位）'!K21+'项目人员住房公积金（单位）'!K21</f>
        <v>0</v>
      </c>
      <c r="L21" s="15">
        <f>项目人员应发工资!L21+'项目人员社保（单位）'!L21+'项目人员住房公积金（单位）'!L21</f>
        <v>0</v>
      </c>
      <c r="M21" s="15">
        <f>项目人员应发工资!M21+'项目人员社保（单位）'!M21+'项目人员住房公积金（单位）'!M21</f>
        <v>0</v>
      </c>
      <c r="N21" s="15">
        <f>项目人员应发工资!N21+'项目人员社保（单位）'!N21+'项目人员住房公积金（单位）'!N21</f>
        <v>4515.6</v>
      </c>
      <c r="O21" s="33">
        <f t="shared" si="0"/>
        <v>4515.6</v>
      </c>
      <c r="P21" s="15">
        <f>项目人员应发工资!P21+'项目人员社保（单位）'!P21+'项目人员住房公积金（单位）'!P21</f>
        <v>5127.54</v>
      </c>
      <c r="Q21" s="15">
        <f>项目人员应发工资!Q21+'项目人员社保（单位）'!Q21+'项目人员住房公积金（单位）'!Q21</f>
        <v>4533.87195402299</v>
      </c>
      <c r="R21" s="15">
        <f>项目人员应发工资!R21+'项目人员社保（单位）'!R21+'项目人员住房公积金（单位）'!R21</f>
        <v>5118.02</v>
      </c>
      <c r="S21" s="15">
        <f>项目人员应发工资!S21+'项目人员社保（单位）'!S21+'项目人员住房公积金（单位）'!S21</f>
        <v>5218.02</v>
      </c>
      <c r="T21" s="15">
        <f>项目人员应发工资!T21+'项目人员社保（单位）'!T21+'项目人员住房公积金（单位）'!T21</f>
        <v>5218.02</v>
      </c>
      <c r="U21" s="15">
        <f>项目人员应发工资!U21+'项目人员社保（单位）'!U21+'项目人员住房公积金（单位）'!U21</f>
        <v>5118.32496</v>
      </c>
      <c r="V21" s="15">
        <f>项目人员应发工资!V21+'项目人员社保（单位）'!V21+'项目人员住房公积金（单位）'!V21</f>
        <v>5250.32</v>
      </c>
      <c r="W21" s="15">
        <f>项目人员应发工资!W21+'项目人员社保（单位）'!W21+'项目人员住房公积金（单位）'!W21</f>
        <v>5110.5</v>
      </c>
      <c r="X21" s="15">
        <f>项目人员应发工资!X21+'项目人员社保（单位）'!X21+'项目人员住房公积金（单位）'!X21</f>
        <v>5123.5</v>
      </c>
      <c r="Y21" s="15">
        <f>项目人员应发工资!Y21+'项目人员社保（单位）'!Y21+'项目人员住房公积金（单位）'!Y21</f>
        <v>5010.5</v>
      </c>
      <c r="Z21" s="15">
        <f>项目人员应发工资!Z21+'项目人员社保（单位）'!Z21+'项目人员住房公积金（单位）'!Z21</f>
        <v>5210.5</v>
      </c>
      <c r="AA21" s="15">
        <f>项目人员应发工资!AA21+'项目人员社保（单位）'!AA21+'项目人员住房公积金（单位）'!AA21</f>
        <v>5155.13</v>
      </c>
      <c r="AB21" s="52">
        <f t="shared" si="1"/>
        <v>61194.246914023</v>
      </c>
      <c r="AC21" s="15">
        <f>项目人员应发工资!AC21+'项目人员社保（单位）'!AC21+'项目人员住房公积金（单位）'!AC21</f>
        <v>4804.31</v>
      </c>
      <c r="AD21" s="15">
        <f>项目人员应发工资!AD21+'项目人员社保（单位）'!AD21+'项目人员住房公积金（单位）'!AD21</f>
        <v>4905.85</v>
      </c>
      <c r="AE21" s="15">
        <f>项目人员应发工资!AE21+'项目人员社保（单位）'!AE21+'项目人员住房公积金（单位）'!AE21</f>
        <v>5155.05</v>
      </c>
      <c r="AF21" s="15">
        <f>项目人员应发工资!AF21+'项目人员社保（单位）'!AF21+'项目人员住房公积金（单位）'!AF21</f>
        <v>5255.05</v>
      </c>
      <c r="AG21" s="15">
        <f>项目人员应发工资!AG21+'项目人员社保（单位）'!AG21+'项目人员住房公积金（单位）'!AG21</f>
        <v>5255.05</v>
      </c>
      <c r="AH21" s="15">
        <f>项目人员应发工资!AH21+'项目人员社保（单位）'!AH21+'项目人员住房公积金（单位）'!AH21</f>
        <v>5153.98</v>
      </c>
      <c r="AI21" s="29"/>
      <c r="AJ21" s="29"/>
      <c r="AK21" s="29"/>
      <c r="AL21" s="29"/>
      <c r="AM21" s="29"/>
      <c r="AN21" s="29"/>
      <c r="AO21" s="33">
        <f t="shared" si="2"/>
        <v>30529.29</v>
      </c>
    </row>
    <row r="22" ht="14.5" spans="1:41">
      <c r="A22" s="13">
        <v>18</v>
      </c>
      <c r="B22" s="14" t="s">
        <v>487</v>
      </c>
      <c r="C22" s="15">
        <f>项目人员应发工资!C22+'项目人员社保（单位）'!C22+'项目人员住房公积金（单位）'!C22</f>
        <v>1150</v>
      </c>
      <c r="D22" s="15">
        <f>项目人员应发工资!D22+'项目人员社保（单位）'!D22+'项目人员住房公积金（单位）'!D22</f>
        <v>950</v>
      </c>
      <c r="E22" s="15">
        <f>项目人员应发工资!E22+'项目人员社保（单位）'!E22+'项目人员住房公积金（单位）'!E22</f>
        <v>1150</v>
      </c>
      <c r="F22" s="15">
        <f>项目人员应发工资!F22+'项目人员社保（单位）'!F22+'项目人员住房公积金（单位）'!F22</f>
        <v>3355.62</v>
      </c>
      <c r="G22" s="15">
        <f>项目人员应发工资!G22+'项目人员社保（单位）'!G22+'项目人员住房公积金（单位）'!G22</f>
        <v>3230.62</v>
      </c>
      <c r="H22" s="15">
        <f>项目人员应发工资!H22+'项目人员社保（单位）'!H22+'项目人员住房公积金（单位）'!H22</f>
        <v>2993.61</v>
      </c>
      <c r="I22" s="15">
        <f>项目人员应发工资!I22+'项目人员社保（单位）'!I22+'项目人员住房公积金（单位）'!I22</f>
        <v>4086.44310344828</v>
      </c>
      <c r="J22" s="15">
        <f>项目人员应发工资!J22+'项目人员社保（单位）'!J22+'项目人员住房公积金（单位）'!J22</f>
        <v>4264.65</v>
      </c>
      <c r="K22" s="15">
        <f>项目人员应发工资!K22+'项目人员社保（单位）'!K22+'项目人员住房公积金（单位）'!K22</f>
        <v>4164.65</v>
      </c>
      <c r="L22" s="15">
        <f>项目人员应发工资!L22+'项目人员社保（单位）'!L22+'项目人员住房公积金（单位）'!L22</f>
        <v>4164.65</v>
      </c>
      <c r="M22" s="15">
        <f>项目人员应发工资!M22+'项目人员社保（单位）'!M22+'项目人员住房公积金（单位）'!M22</f>
        <v>3761.01781609195</v>
      </c>
      <c r="N22" s="15">
        <f>项目人员应发工资!N22+'项目人员社保（单位）'!N22+'项目人员住房公积金（单位）'!N22</f>
        <v>4164.65</v>
      </c>
      <c r="O22" s="33">
        <f t="shared" si="0"/>
        <v>37435.9109195402</v>
      </c>
      <c r="P22" s="15">
        <f>项目人员应发工资!P22+'项目人员社保（单位）'!P22+'项目人员住房公积金（单位）'!P22</f>
        <v>4213.59</v>
      </c>
      <c r="Q22" s="15">
        <f>项目人员应发工资!Q22+'项目人员社保（单位）'!Q22+'项目人员住房公积金（单位）'!Q22</f>
        <v>4209.33</v>
      </c>
      <c r="R22" s="15">
        <f>项目人员应发工资!R22+'项目人员社保（单位）'!R22+'项目人员住房公积金（单位）'!R22</f>
        <v>4204.575</v>
      </c>
      <c r="S22" s="15">
        <f>项目人员应发工资!S22+'项目人员社保（单位）'!S22+'项目人员住房公积金（单位）'!S22</f>
        <v>4304.575</v>
      </c>
      <c r="T22" s="15">
        <f>项目人员应发工资!T22+'项目人员社保（单位）'!T22+'项目人员住房公积金（单位）'!T22</f>
        <v>4443.11</v>
      </c>
      <c r="U22" s="15">
        <f>项目人员应发工资!U22+'项目人员社保（单位）'!U22+'项目人员住房公积金（单位）'!U22</f>
        <v>4809.33</v>
      </c>
      <c r="V22" s="15">
        <f>项目人员应发工资!V22+'项目人员社保（单位）'!V22+'项目人员住房公积金（单位）'!V22</f>
        <v>4732.45</v>
      </c>
      <c r="W22" s="15">
        <f>项目人员应发工资!W22+'项目人员社保（单位）'!W22+'项目人员住房公积金（单位）'!W22</f>
        <v>4778.16</v>
      </c>
      <c r="X22" s="15">
        <f>项目人员应发工资!X22+'项目人员社保（单位）'!X22+'项目人员住房公积金（单位）'!X22</f>
        <v>4684.55</v>
      </c>
      <c r="Y22" s="15">
        <f>项目人员应发工资!Y22+'项目人员社保（单位）'!Y22+'项目人员住房公积金（单位）'!Y22</f>
        <v>4537.55</v>
      </c>
      <c r="Z22" s="15">
        <f>项目人员应发工资!Z22+'项目人员社保（单位）'!Z22+'项目人员住房公积金（单位）'!Z22</f>
        <v>4589.55</v>
      </c>
      <c r="AA22" s="15">
        <f>项目人员应发工资!AA22+'项目人员社保（单位）'!AA22+'项目人员住房公积金（单位）'!AA22</f>
        <v>4458.17</v>
      </c>
      <c r="AB22" s="52">
        <f t="shared" si="1"/>
        <v>53964.94</v>
      </c>
      <c r="AC22" s="15">
        <f>项目人员应发工资!AC22+'项目人员社保（单位）'!AC22+'项目人员住房公积金（单位）'!AC22</f>
        <v>5272.96</v>
      </c>
      <c r="AD22" s="15">
        <f>项目人员应发工资!AD22+'项目人员社保（单位）'!AD22+'项目人员住房公积金（单位）'!AD22</f>
        <v>5303.76</v>
      </c>
      <c r="AE22" s="15">
        <f>项目人员应发工资!AE22+'项目人员社保（单位）'!AE22+'项目人员住房公积金（单位）'!AE22</f>
        <v>5378.25</v>
      </c>
      <c r="AF22" s="15">
        <f>项目人员应发工资!AF22+'项目人员社保（单位）'!AF22+'项目人员住房公积金（单位）'!AF22</f>
        <v>5253.43</v>
      </c>
      <c r="AG22" s="15">
        <f>项目人员应发工资!AG22+'项目人员社保（单位）'!AG22+'项目人员住房公积金（单位）'!AG22</f>
        <v>4940.1</v>
      </c>
      <c r="AH22" s="15">
        <f>项目人员应发工资!AH22+'项目人员社保（单位）'!AH22+'项目人员住房公积金（单位）'!AH22</f>
        <v>4939.03</v>
      </c>
      <c r="AI22" s="29"/>
      <c r="AJ22" s="29"/>
      <c r="AK22" s="29"/>
      <c r="AL22" s="29"/>
      <c r="AM22" s="29"/>
      <c r="AN22" s="29"/>
      <c r="AO22" s="33">
        <f t="shared" si="2"/>
        <v>31087.53</v>
      </c>
    </row>
    <row r="23" s="4" customFormat="1" ht="14.5" spans="1:41">
      <c r="A23" s="17">
        <v>19</v>
      </c>
      <c r="B23" s="18" t="s">
        <v>492</v>
      </c>
      <c r="C23" s="19">
        <f>项目人员应发工资!C23+'项目人员社保（单位）'!C23+'项目人员住房公积金（单位）'!C23</f>
        <v>0</v>
      </c>
      <c r="D23" s="19">
        <f>项目人员应发工资!D23+'项目人员社保（单位）'!D23+'项目人员住房公积金（单位）'!D23</f>
        <v>0</v>
      </c>
      <c r="E23" s="19">
        <f>项目人员应发工资!E23+'项目人员社保（单位）'!E23+'项目人员住房公积金（单位）'!E23</f>
        <v>0</v>
      </c>
      <c r="F23" s="19">
        <f>项目人员应发工资!F23+'项目人员社保（单位）'!F23+'项目人员住房公积金（单位）'!F23</f>
        <v>0</v>
      </c>
      <c r="G23" s="19">
        <f>项目人员应发工资!G23+'项目人员社保（单位）'!G23+'项目人员住房公积金（单位）'!G23</f>
        <v>0</v>
      </c>
      <c r="H23" s="19">
        <f>项目人员应发工资!H23+'项目人员社保（单位）'!H23+'项目人员住房公积金（单位）'!H23</f>
        <v>0</v>
      </c>
      <c r="I23" s="19">
        <f>项目人员应发工资!I23+'项目人员社保（单位）'!I23+'项目人员住房公积金（单位）'!I23</f>
        <v>0</v>
      </c>
      <c r="J23" s="19">
        <f>项目人员应发工资!J23+'项目人员社保（单位）'!J23+'项目人员住房公积金（单位）'!J23</f>
        <v>0</v>
      </c>
      <c r="K23" s="19">
        <f>项目人员应发工资!K23+'项目人员社保（单位）'!K23+'项目人员住房公积金（单位）'!K23</f>
        <v>0</v>
      </c>
      <c r="L23" s="19">
        <f>项目人员应发工资!L23+'项目人员社保（单位）'!L23+'项目人员住房公积金（单位）'!L23</f>
        <v>0</v>
      </c>
      <c r="M23" s="19">
        <f>项目人员应发工资!M23+'项目人员社保（单位）'!M23+'项目人员住房公积金（单位）'!M23</f>
        <v>0</v>
      </c>
      <c r="N23" s="19">
        <f>项目人员应发工资!N23+'项目人员社保（单位）'!N23+'项目人员住房公积金（单位）'!N23</f>
        <v>0</v>
      </c>
      <c r="O23" s="34">
        <f t="shared" si="0"/>
        <v>0</v>
      </c>
      <c r="P23" s="19">
        <f>项目人员应发工资!P23+'项目人员社保（单位）'!P23+'项目人员住房公积金（单位）'!P23</f>
        <v>290</v>
      </c>
      <c r="Q23" s="19">
        <f>项目人员应发工资!Q23+'项目人员社保（单位）'!Q23+'项目人员住房公积金（单位）'!Q23</f>
        <v>290</v>
      </c>
      <c r="R23" s="19">
        <f>项目人员应发工资!R23+'项目人员社保（单位）'!R23+'项目人员住房公积金（单位）'!R23</f>
        <v>3397.90310344828</v>
      </c>
      <c r="S23" s="19">
        <f>项目人员应发工资!S23+'项目人员社保（单位）'!S23+'项目人员住房公积金（单位）'!S23</f>
        <v>5871.11</v>
      </c>
      <c r="T23" s="19">
        <f>项目人员应发工资!T23+'项目人员社保（单位）'!T23+'项目人员住房公积金（单位）'!T23</f>
        <v>5871.11</v>
      </c>
      <c r="U23" s="19">
        <f>项目人员应发工资!U23+'项目人员社保（单位）'!U23+'项目人员住房公积金（单位）'!U23</f>
        <v>5742.02149425287</v>
      </c>
      <c r="V23" s="19">
        <f>项目人员应发工资!V23+'项目人员社保（单位）'!V23+'项目人员住房公积金（单位）'!V23</f>
        <v>6909.31</v>
      </c>
      <c r="W23" s="19">
        <f>项目人员应发工资!W23+'项目人员社保（单位）'!W23+'项目人员住房公积金（单位）'!W23</f>
        <v>6733.45</v>
      </c>
      <c r="X23" s="19">
        <f>项目人员应发工资!X23+'项目人员社保（单位）'!X23+'项目人员住房公积金（单位）'!X23</f>
        <v>6276.45</v>
      </c>
      <c r="Y23" s="19">
        <f>项目人员应发工资!Y23+'项目人员社保（单位）'!Y23+'项目人员住房公积金（单位）'!Y23</f>
        <v>6819.45</v>
      </c>
      <c r="Z23" s="19">
        <f>项目人员应发工资!Z23+'项目人员社保（单位）'!Z23+'项目人员住房公积金（单位）'!Z23</f>
        <v>6819.45</v>
      </c>
      <c r="AA23" s="19">
        <f>项目人员应发工资!AA23+'项目人员社保（单位）'!AA23+'项目人员住房公积金（单位）'!AA23</f>
        <v>6764.08</v>
      </c>
      <c r="AB23" s="53">
        <f t="shared" si="1"/>
        <v>61784.3345977011</v>
      </c>
      <c r="AC23" s="19">
        <f>项目人员应发工资!AC23+'项目人员社保（单位）'!AC23+'项目人员住房公积金（单位）'!AC23</f>
        <v>6962.46</v>
      </c>
      <c r="AD23" s="19">
        <f>项目人员应发工资!AD23+'项目人员社保（单位）'!AD23+'项目人员住房公积金（单位）'!AD23</f>
        <v>6403.08</v>
      </c>
      <c r="AE23" s="19">
        <f>项目人员应发工资!AE23+'项目人员社保（单位）'!AE23+'项目人员住房公积金（单位）'!AE23</f>
        <v>6869</v>
      </c>
      <c r="AF23" s="19">
        <f>项目人员应发工资!AF23+'项目人员社保（单位）'!AF23+'项目人员住房公积金（单位）'!AF23</f>
        <v>7019</v>
      </c>
      <c r="AG23" s="19">
        <f>项目人员应发工资!AG23+'项目人员社保（单位）'!AG23+'项目人员住房公积金（单位）'!AG23</f>
        <v>6302.96</v>
      </c>
      <c r="AH23" s="19">
        <f>项目人员应发工资!AH23+'项目人员社保（单位）'!AH23+'项目人员住房公积金（单位）'!AH23</f>
        <v>2852.93</v>
      </c>
      <c r="AI23" s="31"/>
      <c r="AJ23" s="31"/>
      <c r="AK23" s="31"/>
      <c r="AL23" s="31"/>
      <c r="AM23" s="31"/>
      <c r="AN23" s="31"/>
      <c r="AO23" s="34">
        <f t="shared" si="2"/>
        <v>36409.43</v>
      </c>
    </row>
    <row r="24" ht="14.5" spans="1:41">
      <c r="A24" s="13">
        <v>20</v>
      </c>
      <c r="B24" s="14" t="s">
        <v>496</v>
      </c>
      <c r="C24" s="15">
        <f>项目人员应发工资!C24+'项目人员社保（单位）'!C24+'项目人员住房公积金（单位）'!C24</f>
        <v>7979.49</v>
      </c>
      <c r="D24" s="15">
        <f>项目人员应发工资!D24+'项目人员社保（单位）'!D24+'项目人员住房公积金（单位）'!D24</f>
        <v>7875.52</v>
      </c>
      <c r="E24" s="15">
        <f>项目人员应发工资!E24+'项目人员社保（单位）'!E24+'项目人员住房公积金（单位）'!E24</f>
        <v>7931.52</v>
      </c>
      <c r="F24" s="15">
        <f>项目人员应发工资!F24+'项目人员社保（单位）'!F24+'项目人员住房公积金（单位）'!F24</f>
        <v>7925.52</v>
      </c>
      <c r="G24" s="15">
        <f>项目人员应发工资!G24+'项目人员社保（单位）'!G24+'项目人员住房公积金（单位）'!G24</f>
        <v>7925.52</v>
      </c>
      <c r="H24" s="15">
        <f>项目人员应发工资!H24+'项目人员社保（单位）'!H24+'项目人员住房公积金（单位）'!H24</f>
        <v>8152.51</v>
      </c>
      <c r="I24" s="15">
        <f>项目人员应发工资!I24+'项目人员社保（单位）'!I24+'项目人员住房公积金（单位）'!I24</f>
        <v>7904.85</v>
      </c>
      <c r="J24" s="15">
        <f>项目人员应发工资!J24+'项目人员社保（单位）'!J24+'项目人员住房公积金（单位）'!J24</f>
        <v>7904.85</v>
      </c>
      <c r="K24" s="15">
        <f>项目人员应发工资!K24+'项目人员社保（单位）'!K24+'项目人员住房公积金（单位）'!K24</f>
        <v>8110.85</v>
      </c>
      <c r="L24" s="15">
        <f>项目人员应发工资!L24+'项目人员社保（单位）'!L24+'项目人员住房公积金（单位）'!L24</f>
        <v>7698.85</v>
      </c>
      <c r="M24" s="15">
        <f>项目人员应发工资!M24+'项目人员社保（单位）'!M24+'项目人员住房公积金（单位）'!M24</f>
        <v>7804.85</v>
      </c>
      <c r="N24" s="15">
        <f>项目人员应发工资!N24+'项目人员社保（单位）'!N24+'项目人员住房公积金（单位）'!N24</f>
        <v>8016.85</v>
      </c>
      <c r="O24" s="33">
        <f t="shared" si="0"/>
        <v>95231.18</v>
      </c>
      <c r="P24" s="15">
        <f>项目人员应发工资!P24+'项目人员社保（单位）'!P24+'项目人员住房公积金（单位）'!P24</f>
        <v>9277.79</v>
      </c>
      <c r="Q24" s="15">
        <f>项目人员应发工资!Q24+'项目人员社保（单位）'!Q24+'项目人员住房公积金（单位）'!Q24</f>
        <v>9173.53</v>
      </c>
      <c r="R24" s="15">
        <f>项目人员应发工资!R24+'项目人员社保（单位）'!R24+'项目人员住房公积金（单位）'!R24</f>
        <v>9026.31</v>
      </c>
      <c r="S24" s="15">
        <f>项目人员应发工资!S24+'项目人员社保（单位）'!S24+'项目人员住房公积金（单位）'!S24</f>
        <v>9318.31</v>
      </c>
      <c r="T24" s="15">
        <f>项目人员应发工资!T24+'项目人员社保（单位）'!T24+'项目人员住房公积金（单位）'!T24</f>
        <v>8931.61</v>
      </c>
      <c r="U24" s="15">
        <f>项目人员应发工资!U24+'项目人员社保（单位）'!U24+'项目人员住房公积金（单位）'!U24</f>
        <v>9075.61</v>
      </c>
      <c r="V24" s="15">
        <f>项目人员应发工资!V24+'项目人员社保（单位）'!V24+'项目人员住房公积金（单位）'!V24</f>
        <v>9179.91</v>
      </c>
      <c r="W24" s="15">
        <f>项目人员应发工资!W24+'项目人员社保（单位）'!W24+'项目人员住房公积金（单位）'!W24</f>
        <v>8806.27</v>
      </c>
      <c r="X24" s="15">
        <f>项目人员应发工资!X24+'项目人员社保（单位）'!X24+'项目人员住房公积金（单位）'!X24</f>
        <v>9321.45</v>
      </c>
      <c r="Y24" s="15">
        <f>项目人员应发工资!Y24+'项目人员社保（单位）'!Y24+'项目人员住房公积金（单位）'!Y24</f>
        <v>8045.45</v>
      </c>
      <c r="Z24" s="15">
        <f>项目人员应发工资!Z24+'项目人员社保（单位）'!Z24+'项目人员住房公积金（单位）'!Z24</f>
        <v>8189.45</v>
      </c>
      <c r="AA24" s="15">
        <f>项目人员应发工资!AA24+'项目人员社保（单位）'!AA24+'项目人员住房公积金（单位）'!AA24</f>
        <v>8038.08</v>
      </c>
      <c r="AB24" s="52">
        <f t="shared" si="1"/>
        <v>106383.77</v>
      </c>
      <c r="AC24" s="15">
        <f>项目人员应发工资!AC24+'项目人员社保（单位）'!AC24+'项目人员住房公积金（单位）'!AC24</f>
        <v>7857.76</v>
      </c>
      <c r="AD24" s="15">
        <f>项目人员应发工资!AD24+'项目人员社保（单位）'!AD24+'项目人员住房公积金（单位）'!AD24</f>
        <v>9310.47</v>
      </c>
      <c r="AE24" s="15">
        <f>项目人员应发工资!AE24+'项目人员社保（单位）'!AE24+'项目人员住房公积金（单位）'!AE24</f>
        <v>14704</v>
      </c>
      <c r="AF24" s="15">
        <f>项目人员应发工资!AF24+'项目人员社保（单位）'!AF24+'项目人员住房公积金（单位）'!AF24</f>
        <v>6518</v>
      </c>
      <c r="AG24" s="15">
        <f>项目人员应发工资!AG24+'项目人员社保（单位）'!AG24+'项目人员住房公积金（单位）'!AG24</f>
        <v>6374</v>
      </c>
      <c r="AH24" s="15">
        <f>项目人员应发工资!AH24+'项目人员社保（单位）'!AH24+'项目人员住房公积金（单位）'!AH24</f>
        <v>6318.93</v>
      </c>
      <c r="AI24" s="29"/>
      <c r="AJ24" s="29"/>
      <c r="AK24" s="29"/>
      <c r="AL24" s="29"/>
      <c r="AM24" s="29"/>
      <c r="AN24" s="29"/>
      <c r="AO24" s="33">
        <f t="shared" si="2"/>
        <v>51083.16</v>
      </c>
    </row>
    <row r="25" ht="14.5" spans="1:41">
      <c r="A25" s="13">
        <v>21</v>
      </c>
      <c r="B25" s="14" t="s">
        <v>499</v>
      </c>
      <c r="C25" s="15">
        <f>项目人员应发工资!C25+'项目人员社保（单位）'!C25+'项目人员住房公积金（单位）'!C25</f>
        <v>7251.515</v>
      </c>
      <c r="D25" s="15">
        <f>项目人员应发工资!D25+'项目人员社保（单位）'!D25+'项目人员住房公积金（单位）'!D25</f>
        <v>7498.87</v>
      </c>
      <c r="E25" s="15">
        <f>项目人员应发工资!E25+'项目人员社保（单位）'!E25+'项目人员住房公积金（单位）'!E25</f>
        <v>7446.05</v>
      </c>
      <c r="F25" s="15">
        <f>项目人员应发工资!F25+'项目人员社保（单位）'!F25+'项目人员住房公积金（单位）'!F25</f>
        <v>7236.45</v>
      </c>
      <c r="G25" s="15">
        <f>项目人员应发工资!G25+'项目人员社保（单位）'!G25+'项目人员住房公积金（单位）'!G25</f>
        <v>7461.875</v>
      </c>
      <c r="H25" s="15">
        <f>项目人员应发工资!H25+'项目人员社保（单位）'!H25+'项目人员住房公积金（单位）'!H25</f>
        <v>8160.49</v>
      </c>
      <c r="I25" s="15">
        <f>项目人员应发工资!I25+'项目人员社保（单位）'!I25+'项目人员住房公积金（单位）'!I25</f>
        <v>8258.85</v>
      </c>
      <c r="J25" s="15">
        <f>项目人员应发工资!J25+'项目人员社保（单位）'!J25+'项目人员住房公积金（单位）'!J25</f>
        <v>8020.41</v>
      </c>
      <c r="K25" s="15">
        <f>项目人员应发工资!K25+'项目人员社保（单位）'!K25+'项目人员住房公积金（单位）'!K25</f>
        <v>7035.09</v>
      </c>
      <c r="L25" s="15">
        <f>项目人员应发工资!L25+'项目人员社保（单位）'!L25+'项目人员住房公积金（单位）'!L25</f>
        <v>7146.23</v>
      </c>
      <c r="M25" s="15">
        <f>项目人员应发工资!M25+'项目人员社保（单位）'!M25+'项目人员住房公积金（单位）'!M25</f>
        <v>6978.91</v>
      </c>
      <c r="N25" s="15">
        <f>项目人员应发工资!N25+'项目人员社保（单位）'!N25+'项目人员住房公积金（单位）'!N25</f>
        <v>7115.63</v>
      </c>
      <c r="O25" s="33">
        <f t="shared" si="0"/>
        <v>89610.37</v>
      </c>
      <c r="P25" s="15">
        <f>项目人员应发工资!P25+'项目人员社保（单位）'!P25+'项目人员住房公积金（单位）'!P25</f>
        <v>6374.05</v>
      </c>
      <c r="Q25" s="15">
        <f>项目人员应发工资!Q25+'项目人员社保（单位）'!Q25+'项目人员住房公积金（单位）'!Q25</f>
        <v>6118.87</v>
      </c>
      <c r="R25" s="15">
        <f>项目人员应发工资!R25+'项目人员社保（单位）'!R25+'项目人员住房公积金（单位）'!R25</f>
        <v>6787.17</v>
      </c>
      <c r="S25" s="15">
        <f>项目人员应发工资!S25+'项目人员社保（单位）'!S25+'项目人员住房公积金（单位）'!S25</f>
        <v>6139.49</v>
      </c>
      <c r="T25" s="15">
        <f>项目人员应发工资!T25+'项目人员社保（单位）'!T25+'项目人员住房公积金（单位）'!T25</f>
        <v>6190.53</v>
      </c>
      <c r="U25" s="15">
        <f>项目人员应发工资!U25+'项目人员社保（单位）'!U25+'项目人员住房公积金（单位）'!U25</f>
        <v>5931.41</v>
      </c>
      <c r="V25" s="15">
        <f>项目人员应发工资!V25+'项目人员社保（单位）'!V25+'项目人员住房公积金（单位）'!V25</f>
        <v>6938.87</v>
      </c>
      <c r="W25" s="15">
        <f>项目人员应发工资!W25+'项目人员社保（单位）'!W25+'项目人员住房公积金（单位）'!W25</f>
        <v>5770.45</v>
      </c>
      <c r="X25" s="15">
        <f>项目人员应发工资!X25+'项目人员社保（单位）'!X25+'项目人员住房公积金（单位）'!X25</f>
        <v>5765.45</v>
      </c>
      <c r="Y25" s="15">
        <f>项目人员应发工资!Y25+'项目人员社保（单位）'!Y25+'项目人员住房公积金（单位）'!Y25</f>
        <v>5592.45</v>
      </c>
      <c r="Z25" s="15">
        <f>项目人员应发工资!Z25+'项目人员社保（单位）'!Z25+'项目人员住房公积金（单位）'!Z25</f>
        <v>6146.45</v>
      </c>
      <c r="AA25" s="15">
        <f>项目人员应发工资!AA25+'项目人员社保（单位）'!AA25+'项目人员住房公积金（单位）'!AA25</f>
        <v>6315.08</v>
      </c>
      <c r="AB25" s="52">
        <f t="shared" si="1"/>
        <v>74070.27</v>
      </c>
      <c r="AC25" s="15">
        <f>项目人员应发工资!AC25+'项目人员社保（单位）'!AC25+'项目人员住房公积金（单位）'!AC25</f>
        <v>5997.3</v>
      </c>
      <c r="AD25" s="15">
        <f>项目人员应发工资!AD25+'项目人员社保（单位）'!AD25+'项目人员住房公积金（单位）'!AD25</f>
        <v>5610</v>
      </c>
      <c r="AE25" s="15">
        <f>项目人员应发工资!AE25+'项目人员社保（单位）'!AE25+'项目人员住房公积金（单位）'!AE25</f>
        <v>6970.04</v>
      </c>
      <c r="AF25" s="15">
        <f>项目人员应发工资!AF25+'项目人员社保（单位）'!AF25+'项目人员住房公积金（单位）'!AF25</f>
        <v>5793.26</v>
      </c>
      <c r="AG25" s="15">
        <f>项目人员应发工资!AG25+'项目人员社保（单位）'!AG25+'项目人员住房公积金（单位）'!AG25</f>
        <v>6970.27</v>
      </c>
      <c r="AH25" s="15">
        <f>项目人员应发工资!AH25+'项目人员社保（单位）'!AH25+'项目人员住房公积金（单位）'!AH25</f>
        <v>6613.12</v>
      </c>
      <c r="AO25" s="33">
        <f t="shared" si="2"/>
        <v>37953.99</v>
      </c>
    </row>
    <row r="26" ht="14.5" spans="1:41">
      <c r="A26" s="13">
        <v>22</v>
      </c>
      <c r="B26" s="14" t="s">
        <v>504</v>
      </c>
      <c r="C26" s="15">
        <f>项目人员应发工资!C26+'项目人员社保（单位）'!C26+'项目人员住房公积金（单位）'!C26</f>
        <v>5620.99</v>
      </c>
      <c r="D26" s="15">
        <f>项目人员应发工资!D26+'项目人员社保（单位）'!D26+'项目人员住房公积金（单位）'!D26</f>
        <v>5523.02</v>
      </c>
      <c r="E26" s="15">
        <f>项目人员应发工资!E26+'项目人员社保（单位）'!E26+'项目人员住房公积金（单位）'!E26</f>
        <v>5623.02</v>
      </c>
      <c r="F26" s="15">
        <f>项目人员应发工资!F26+'项目人员社保（单位）'!F26+'项目人员住房公积金（单位）'!F26</f>
        <v>5773.02</v>
      </c>
      <c r="G26" s="15">
        <f>项目人员应发工资!G26+'项目人员社保（单位）'!G26+'项目人员住房公积金（单位）'!G26</f>
        <v>5773.02</v>
      </c>
      <c r="H26" s="15">
        <f>项目人员应发工资!H26+'项目人员社保（单位）'!H26+'项目人员住房公积金（单位）'!H26</f>
        <v>5788.01</v>
      </c>
      <c r="I26" s="15">
        <f>项目人员应发工资!I26+'项目人员社保（单位）'!I26+'项目人员住房公积金（单位）'!I26</f>
        <v>5951.85</v>
      </c>
      <c r="J26" s="15">
        <f>项目人员应发工资!J26+'项目人员社保（单位）'!J26+'项目人员住房公积金（单位）'!J26</f>
        <v>5951.85</v>
      </c>
      <c r="K26" s="15">
        <f>项目人员应发工资!K26+'项目人员社保（单位）'!K26+'项目人员住房公积金（单位）'!K26</f>
        <v>5951.85</v>
      </c>
      <c r="L26" s="15">
        <f>项目人员应发工资!L26+'项目人员社保（单位）'!L26+'项目人员住房公积金（单位）'!L26</f>
        <v>5851.85</v>
      </c>
      <c r="M26" s="15">
        <f>项目人员应发工资!M26+'项目人员社保（单位）'!M26+'项目人员住房公积金（单位）'!M26</f>
        <v>5851.85</v>
      </c>
      <c r="N26" s="15">
        <f>项目人员应发工资!N26+'项目人员社保（单位）'!N26+'项目人员住房公积金（单位）'!N26</f>
        <v>5751.85</v>
      </c>
      <c r="O26" s="33">
        <f t="shared" si="0"/>
        <v>69412.18</v>
      </c>
      <c r="P26" s="15">
        <f>项目人员应发工资!P26+'项目人员社保（单位）'!P26+'项目人员住房公积金（单位）'!P26</f>
        <v>5850.79</v>
      </c>
      <c r="Q26" s="15">
        <f>项目人员应发工资!Q26+'项目人员社保（单位）'!Q26+'项目人员住房公积金（单位）'!Q26</f>
        <v>3993.51850574713</v>
      </c>
      <c r="R26" s="15">
        <f>项目人员应发工资!R26+'项目人员社保（单位）'!R26+'项目人员住房公积金（单位）'!R26</f>
        <v>5522.11868965517</v>
      </c>
      <c r="S26" s="15">
        <f>项目人员应发工资!S26+'项目人员社保（单位）'!S26+'项目人员住房公积金（单位）'!S26</f>
        <v>5991.242</v>
      </c>
      <c r="T26" s="15">
        <f>项目人员应发工资!T26+'项目人员社保（单位）'!T26+'项目人员住房公积金（单位）'!T26</f>
        <v>5443.79997701149</v>
      </c>
      <c r="U26" s="15">
        <f>项目人员应发工资!U26+'项目人员社保（单位）'!U26+'项目人员住房公积金（单位）'!U26</f>
        <v>5667.52098850575</v>
      </c>
      <c r="V26" s="15">
        <f>项目人员应发工资!V26+'项目人员社保（单位）'!V26+'项目人员住房公积金（单位）'!V26</f>
        <v>6023.542</v>
      </c>
      <c r="W26" s="15">
        <f>项目人员应发工资!W26+'项目人员社保（单位）'!W26+'项目人员住房公积金（单位）'!W26</f>
        <v>6207.75</v>
      </c>
      <c r="X26" s="15">
        <f>项目人员应发工资!X26+'项目人员社保（单位）'!X26+'项目人员住房公积金（单位）'!X26</f>
        <v>6033.75</v>
      </c>
      <c r="Y26" s="15">
        <f>项目人员应发工资!Y26+'项目人员社保（单位）'!Y26+'项目人员住房公积金（单位）'!Y26</f>
        <v>5933.75</v>
      </c>
      <c r="Z26" s="15">
        <f>项目人员应发工资!Z26+'项目人员社保（单位）'!Z26+'项目人员住房公积金（单位）'!Z26</f>
        <v>5933.75</v>
      </c>
      <c r="AA26" s="15">
        <f>项目人员应发工资!AA26+'项目人员社保（单位）'!AA26+'项目人员住房公积金（单位）'!AA26</f>
        <v>5878.38</v>
      </c>
      <c r="AB26" s="52">
        <f t="shared" si="1"/>
        <v>68479.9121609195</v>
      </c>
      <c r="AC26" s="15">
        <f>项目人员应发工资!AC26+'项目人员社保（单位）'!AC26+'项目人员住房公积金（单位）'!AC26</f>
        <v>6299.76</v>
      </c>
      <c r="AD26" s="15">
        <f>项目人员应发工资!AD26+'项目人员社保（单位）'!AD26+'项目人员住房公积金（单位）'!AD26</f>
        <v>5485.58</v>
      </c>
      <c r="AE26" s="15">
        <f>项目人员应发工资!AE26+'项目人员社保（单位）'!AE26+'项目人员住房公积金（单位）'!AE26</f>
        <v>6301.3</v>
      </c>
      <c r="AF26" s="15">
        <f>项目人员应发工资!AF26+'项目人员社保（单位）'!AF26+'项目人员住房公积金（单位）'!AF26</f>
        <v>6576.3</v>
      </c>
      <c r="AG26" s="15">
        <f>项目人员应发工资!AG26+'项目人员社保（单位）'!AG26+'项目人员住房公积金（单位）'!AG26</f>
        <v>6528.62</v>
      </c>
      <c r="AH26" s="15">
        <f>项目人员应发工资!AH26+'项目人员社保（单位）'!AH26+'项目人员住房公积金（单位）'!AH26</f>
        <v>6854.87</v>
      </c>
      <c r="AO26" s="33">
        <f t="shared" si="2"/>
        <v>38046.43</v>
      </c>
    </row>
    <row r="27" ht="14.5" spans="1:41">
      <c r="A27" s="13">
        <v>23</v>
      </c>
      <c r="B27" s="14" t="s">
        <v>508</v>
      </c>
      <c r="C27" s="15">
        <f>项目人员应发工资!C27+'项目人员社保（单位）'!C27+'项目人员住房公积金（单位）'!C27</f>
        <v>0</v>
      </c>
      <c r="D27" s="15">
        <f>项目人员应发工资!D27+'项目人员社保（单位）'!D27+'项目人员住房公积金（单位）'!D27</f>
        <v>0</v>
      </c>
      <c r="E27" s="15">
        <f>项目人员应发工资!E27+'项目人员社保（单位）'!E27+'项目人员住房公积金（单位）'!E27</f>
        <v>0</v>
      </c>
      <c r="F27" s="15">
        <f>项目人员应发工资!F27+'项目人员社保（单位）'!F27+'项目人员住房公积金（单位）'!F27</f>
        <v>0</v>
      </c>
      <c r="G27" s="15">
        <f>项目人员应发工资!G27+'项目人员社保（单位）'!G27+'项目人员住房公积金（单位）'!G27</f>
        <v>0</v>
      </c>
      <c r="H27" s="15">
        <f>项目人员应发工资!H27+'项目人员社保（单位）'!H27+'项目人员住房公积金（单位）'!H27</f>
        <v>0</v>
      </c>
      <c r="I27" s="15">
        <f>项目人员应发工资!I27+'项目人员社保（单位）'!I27+'项目人员住房公积金（单位）'!I27</f>
        <v>0</v>
      </c>
      <c r="J27" s="15">
        <f>项目人员应发工资!J27+'项目人员社保（单位）'!J27+'项目人员住房公积金（单位）'!J27</f>
        <v>0</v>
      </c>
      <c r="K27" s="15">
        <f>项目人员应发工资!K27+'项目人员社保（单位）'!K27+'项目人员住房公积金（单位）'!K27</f>
        <v>0</v>
      </c>
      <c r="L27" s="15">
        <f>项目人员应发工资!L27+'项目人员社保（单位）'!L27+'项目人员住房公积金（单位）'!L27</f>
        <v>0</v>
      </c>
      <c r="M27" s="15">
        <f>项目人员应发工资!M27+'项目人员社保（单位）'!M27+'项目人员住房公积金（单位）'!M27</f>
        <v>0</v>
      </c>
      <c r="N27" s="15">
        <f>项目人员应发工资!N27+'项目人员社保（单位）'!N27+'项目人员住房公积金（单位）'!N27</f>
        <v>0</v>
      </c>
      <c r="O27" s="33">
        <f t="shared" si="0"/>
        <v>0</v>
      </c>
      <c r="P27" s="15">
        <f>项目人员应发工资!P27+'项目人员社保（单位）'!P27+'项目人员住房公积金（单位）'!P27</f>
        <v>115</v>
      </c>
      <c r="Q27" s="15">
        <f>项目人员应发工资!Q27+'项目人员社保（单位）'!Q27+'项目人员住房公积金（单位）'!Q27</f>
        <v>115</v>
      </c>
      <c r="R27" s="15">
        <f>项目人员应发工资!R27+'项目人员社保（单位）'!R27+'项目人员住房公积金（单位）'!R27</f>
        <v>115</v>
      </c>
      <c r="S27" s="15">
        <f>项目人员应发工资!S27+'项目人员社保（单位）'!S27+'项目人员住房公积金（单位）'!S27</f>
        <v>115</v>
      </c>
      <c r="T27" s="15">
        <f>项目人员应发工资!T27+'项目人员社保（单位）'!T27+'项目人员住房公积金（单位）'!T27</f>
        <v>115</v>
      </c>
      <c r="U27" s="15">
        <f>项目人员应发工资!U27+'项目人员社保（单位）'!U27+'项目人员住房公积金（单位）'!U27</f>
        <v>115</v>
      </c>
      <c r="V27" s="15">
        <f>项目人员应发工资!V27+'项目人员社保（单位）'!V27+'项目人员住房公积金（单位）'!V27</f>
        <v>115</v>
      </c>
      <c r="W27" s="15">
        <f>项目人员应发工资!W27+'项目人员社保（单位）'!W27+'项目人员住房公积金（单位）'!W27</f>
        <v>115</v>
      </c>
      <c r="X27" s="15">
        <f>项目人员应发工资!X27+'项目人员社保（单位）'!X27+'项目人员住房公积金（单位）'!X27</f>
        <v>3415.45</v>
      </c>
      <c r="Y27" s="15">
        <f>项目人员应发工资!Y27+'项目人员社保（单位）'!Y27+'项目人员住房公积金（单位）'!Y27</f>
        <v>3392.45</v>
      </c>
      <c r="Z27" s="15">
        <f>项目人员应发工资!Z27+'项目人员社保（单位）'!Z27+'项目人员住房公积金（单位）'!Z27</f>
        <v>2913.45</v>
      </c>
      <c r="AA27" s="15">
        <f>项目人员应发工资!AA27+'项目人员社保（单位）'!AA27+'项目人员住房公积金（单位）'!AA27</f>
        <v>3049.08</v>
      </c>
      <c r="AB27" s="52">
        <f t="shared" si="1"/>
        <v>13690.43</v>
      </c>
      <c r="AC27" s="15">
        <f>项目人员应发工资!AC27+'项目人员社保（单位）'!AC27+'项目人员住房公积金（单位）'!AC27</f>
        <v>5154.5</v>
      </c>
      <c r="AD27" s="15">
        <f>项目人员应发工资!AD27+'项目人员社保（单位）'!AD27+'项目人员住房公积金（单位）'!AD27</f>
        <v>2212.25</v>
      </c>
      <c r="AE27" s="15">
        <f>项目人员应发工资!AE27+'项目人员社保（单位）'!AE27+'项目人员住房公积金（单位）'!AE27</f>
        <v>2969</v>
      </c>
      <c r="AF27" s="15">
        <f>项目人员应发工资!AF27+'项目人员社保（单位）'!AF27+'项目人员住房公积金（单位）'!AF27</f>
        <v>8561.99</v>
      </c>
      <c r="AG27" s="15">
        <f>项目人员应发工资!AG27+'项目人员社保（单位）'!AG27+'项目人员住房公积金（单位）'!AG27</f>
        <v>3429</v>
      </c>
      <c r="AH27" s="15">
        <f>项目人员应发工资!AH27+'项目人员社保（单位）'!AH27+'项目人员住房公积金（单位）'!AH27</f>
        <v>3227.93</v>
      </c>
      <c r="AO27" s="33">
        <f t="shared" si="2"/>
        <v>25554.67</v>
      </c>
    </row>
    <row r="28" ht="14.5" spans="1:41">
      <c r="A28" s="13">
        <v>24</v>
      </c>
      <c r="B28" s="14" t="s">
        <v>516</v>
      </c>
      <c r="C28" s="15">
        <f>项目人员应发工资!C28+'项目人员社保（单位）'!C28+'项目人员住房公积金（单位）'!C28</f>
        <v>0</v>
      </c>
      <c r="D28" s="15">
        <f>项目人员应发工资!D28+'项目人员社保（单位）'!D28+'项目人员住房公积金（单位）'!D28</f>
        <v>0</v>
      </c>
      <c r="E28" s="15">
        <f>项目人员应发工资!E28+'项目人员社保（单位）'!E28+'项目人员住房公积金（单位）'!E28</f>
        <v>0</v>
      </c>
      <c r="F28" s="15">
        <f>项目人员应发工资!F28+'项目人员社保（单位）'!F28+'项目人员住房公积金（单位）'!F28</f>
        <v>0</v>
      </c>
      <c r="G28" s="15">
        <f>项目人员应发工资!G28+'项目人员社保（单位）'!G28+'项目人员住房公积金（单位）'!G28</f>
        <v>0</v>
      </c>
      <c r="H28" s="15">
        <f>项目人员应发工资!H28+'项目人员社保（单位）'!H28+'项目人员住房公积金（单位）'!H28</f>
        <v>0</v>
      </c>
      <c r="I28" s="15">
        <f>项目人员应发工资!I28+'项目人员社保（单位）'!I28+'项目人员住房公积金（单位）'!I28</f>
        <v>0</v>
      </c>
      <c r="J28" s="15">
        <f>项目人员应发工资!J28+'项目人员社保（单位）'!J28+'项目人员住房公积金（单位）'!J28</f>
        <v>0</v>
      </c>
      <c r="K28" s="15">
        <f>项目人员应发工资!K28+'项目人员社保（单位）'!K28+'项目人员住房公积金（单位）'!K28</f>
        <v>0</v>
      </c>
      <c r="L28" s="15">
        <f>项目人员应发工资!L28+'项目人员社保（单位）'!L28+'项目人员住房公积金（单位）'!L28</f>
        <v>0</v>
      </c>
      <c r="M28" s="15">
        <f>项目人员应发工资!M28+'项目人员社保（单位）'!M28+'项目人员住房公积金（单位）'!M28</f>
        <v>0</v>
      </c>
      <c r="N28" s="15">
        <f>项目人员应发工资!N28+'项目人员社保（单位）'!N28+'项目人员住房公积金（单位）'!N28</f>
        <v>0</v>
      </c>
      <c r="O28" s="33">
        <f t="shared" si="0"/>
        <v>0</v>
      </c>
      <c r="P28" s="15">
        <f>项目人员应发工资!P28+'项目人员社保（单位）'!P28+'项目人员住房公积金（单位）'!P28</f>
        <v>0</v>
      </c>
      <c r="Q28" s="15">
        <f>项目人员应发工资!Q28+'项目人员社保（单位）'!Q28+'项目人员住房公积金（单位）'!Q28</f>
        <v>0</v>
      </c>
      <c r="R28" s="15">
        <f>项目人员应发工资!R28+'项目人员社保（单位）'!R28+'项目人员住房公积金（单位）'!R28</f>
        <v>0</v>
      </c>
      <c r="S28" s="15">
        <f>项目人员应发工资!S28+'项目人员社保（单位）'!S28+'项目人员住房公积金（单位）'!S28</f>
        <v>0</v>
      </c>
      <c r="T28" s="15">
        <f>项目人员应发工资!T28+'项目人员社保（单位）'!T28+'项目人员住房公积金（单位）'!T28</f>
        <v>0</v>
      </c>
      <c r="U28" s="15">
        <f>项目人员应发工资!U28+'项目人员社保（单位）'!U28+'项目人员住房公积金（单位）'!U28</f>
        <v>0</v>
      </c>
      <c r="V28" s="15">
        <f>项目人员应发工资!V28+'项目人员社保（单位）'!V28+'项目人员住房公积金（单位）'!V28</f>
        <v>0</v>
      </c>
      <c r="W28" s="15">
        <f>项目人员应发工资!W28+'项目人员社保（单位）'!W28+'项目人员住房公积金（单位）'!W28</f>
        <v>0</v>
      </c>
      <c r="X28" s="15">
        <f>项目人员应发工资!X28+'项目人员社保（单位）'!X28+'项目人员住房公积金（单位）'!X28</f>
        <v>0</v>
      </c>
      <c r="Y28" s="15">
        <f>项目人员应发工资!Y28+'项目人员社保（单位）'!Y28+'项目人员住房公积金（单位）'!Y28</f>
        <v>0</v>
      </c>
      <c r="Z28" s="15">
        <f>项目人员应发工资!Z28+'项目人员社保（单位）'!Z28+'项目人员住房公积金（单位）'!Z28</f>
        <v>0</v>
      </c>
      <c r="AA28" s="15">
        <f>项目人员应发工资!AA28+'项目人员社保（单位）'!AA28+'项目人员住房公积金（单位）'!AA28</f>
        <v>0</v>
      </c>
      <c r="AB28" s="52">
        <f t="shared" si="1"/>
        <v>0</v>
      </c>
      <c r="AC28" s="15">
        <f>项目人员应发工资!AC28+'项目人员社保（单位）'!AC28+'项目人员住房公积金（单位）'!AC28</f>
        <v>5482.56</v>
      </c>
      <c r="AD28" s="15">
        <f>项目人员应发工资!AD28+'项目人员社保（单位）'!AD28+'项目人员住房公积金（单位）'!AD28</f>
        <v>5307</v>
      </c>
      <c r="AE28" s="15">
        <f>项目人员应发工资!AE28+'项目人员社保（单位）'!AE28+'项目人员住房公积金（单位）'!AE28</f>
        <v>5407</v>
      </c>
      <c r="AF28" s="15">
        <f>项目人员应发工资!AF28+'项目人员社保（单位）'!AF28+'项目人员住房公积金（单位）'!AF28</f>
        <v>5507</v>
      </c>
      <c r="AG28" s="15">
        <f>项目人员应发工资!AG28+'项目人员社保（单位）'!AG28+'项目人员住房公积金（单位）'!AG28</f>
        <v>5507</v>
      </c>
      <c r="AH28" s="15">
        <f>项目人员应发工资!AH28+'项目人员社保（单位）'!AH28+'项目人员住房公积金（单位）'!AH28</f>
        <v>5353.52</v>
      </c>
      <c r="AO28" s="33">
        <f t="shared" si="2"/>
        <v>32564.08</v>
      </c>
    </row>
    <row r="29" ht="14.5" spans="1:41">
      <c r="A29" s="13">
        <v>25</v>
      </c>
      <c r="B29" s="14" t="s">
        <v>522</v>
      </c>
      <c r="C29" s="15">
        <f>项目人员应发工资!C29+'项目人员社保（单位）'!C29+'项目人员住房公积金（单位）'!C29</f>
        <v>2776.85436781609</v>
      </c>
      <c r="D29" s="15">
        <f>项目人员应发工资!D29+'项目人员社保（单位）'!D29+'项目人员住房公积金（单位）'!D29</f>
        <v>2722.35563218391</v>
      </c>
      <c r="E29" s="15">
        <f>项目人员应发工资!E29+'项目人员社保（单位）'!E29+'项目人员住房公积金（单位）'!E29</f>
        <v>5309.62</v>
      </c>
      <c r="F29" s="15">
        <f>项目人员应发工资!F29+'项目人员社保（单位）'!F29+'项目人员住房公积金（单位）'!F29</f>
        <v>6047.62</v>
      </c>
      <c r="G29" s="15">
        <f>项目人员应发工资!G29+'项目人员社保（单位）'!G29+'项目人员住房公积金（单位）'!G29</f>
        <v>6313.02</v>
      </c>
      <c r="H29" s="15">
        <f>项目人员应发工资!H29+'项目人员社保（单位）'!H29+'项目人员住房公积金（单位）'!H29</f>
        <v>6428.01</v>
      </c>
      <c r="I29" s="15">
        <f>项目人员应发工资!I29+'项目人员社保（单位）'!I29+'项目人员住房公积金（单位）'!I29</f>
        <v>5922.37804597701</v>
      </c>
      <c r="J29" s="15">
        <f>项目人员应发工资!J29+'项目人员社保（单位）'!J29+'项目人员住房公积金（单位）'!J29</f>
        <v>6631.35</v>
      </c>
      <c r="K29" s="15">
        <f>项目人员应发工资!K29+'项目人员社保（单位）'!K29+'项目人员住房公积金（单位）'!K29</f>
        <v>6631.35</v>
      </c>
      <c r="L29" s="15">
        <f>项目人员应发工资!L29+'项目人员社保（单位）'!L29+'项目人员住房公积金（单位）'!L29</f>
        <v>6531.35</v>
      </c>
      <c r="M29" s="15">
        <f>项目人员应发工资!M29+'项目人员社保（单位）'!M29+'项目人员住房公积金（单位）'!M29</f>
        <v>6531.35</v>
      </c>
      <c r="N29" s="15">
        <f>项目人员应发工资!N29+'项目人员社保（单位）'!N29+'项目人员住房公积金（单位）'!N29</f>
        <v>6497.55</v>
      </c>
      <c r="O29" s="33">
        <f t="shared" si="0"/>
        <v>68342.808045977</v>
      </c>
      <c r="P29" s="15">
        <f>项目人员应发工资!P29+'项目人员社保（单位）'!P29+'项目人员住房公积金（单位）'!P29</f>
        <v>6174.84172413793</v>
      </c>
      <c r="Q29" s="15">
        <f>项目人员应发工资!Q29+'项目人员社保（单位）'!Q29+'项目人员住房公积金（单位）'!Q29</f>
        <v>6576.03</v>
      </c>
      <c r="R29" s="15">
        <f>项目人员应发工资!R29+'项目人员社保（单位）'!R29+'项目人员住房公积金（单位）'!R29</f>
        <v>6575.41</v>
      </c>
      <c r="S29" s="15">
        <f>项目人员应发工资!S29+'项目人员社保（单位）'!S29+'项目人员住房公积金（单位）'!S29</f>
        <v>6050.94505747126</v>
      </c>
      <c r="T29" s="15">
        <f>项目人员应发工资!T29+'项目人员社保（单位）'!T29+'项目人员住房公积金（单位）'!T29</f>
        <v>6671.06</v>
      </c>
      <c r="U29" s="15">
        <f>项目人员应发工资!U29+'项目人员社保（单位）'!U29+'项目人员住房公积金（单位）'!U29</f>
        <v>6671.06</v>
      </c>
      <c r="V29" s="15">
        <f>项目人员应发工资!V29+'项目人员社保（单位）'!V29+'项目人员住房公积金（单位）'!V29</f>
        <v>6703.36</v>
      </c>
      <c r="W29" s="15">
        <f>项目人员应发工资!W29+'项目人员社保（单位）'!W29+'项目人员住房公积金（单位）'!W29</f>
        <v>7025.51</v>
      </c>
      <c r="X29" s="15">
        <f>项目人员应发工资!X29+'项目人员社保（单位）'!X29+'项目人员住房公积金（单位）'!X29</f>
        <v>6899.25</v>
      </c>
      <c r="Y29" s="15">
        <f>项目人员应发工资!Y29+'项目人员社保（单位）'!Y29+'项目人员住房公积金（单位）'!Y29</f>
        <v>6946.25</v>
      </c>
      <c r="Z29" s="15">
        <f>项目人员应发工资!Z29+'项目人员社保（单位）'!Z29+'项目人员住房公积金（单位）'!Z29</f>
        <v>6946.25</v>
      </c>
      <c r="AA29" s="15">
        <f>项目人员应发工资!AA29+'项目人员社保（单位）'!AA29+'项目人员住房公积金（单位）'!AA29</f>
        <v>6890.88</v>
      </c>
      <c r="AB29" s="52">
        <f t="shared" si="1"/>
        <v>80130.8467816092</v>
      </c>
      <c r="AC29" s="15">
        <f>项目人员应发工资!AC29+'项目人员社保（单位）'!AC29+'项目人员住房公积金（单位）'!AC29</f>
        <v>7391.26</v>
      </c>
      <c r="AD29" s="15">
        <f>项目人员应发工资!AD29+'项目人员社保（单位）'!AD29+'项目人员住房公积金（单位）'!AD29</f>
        <v>6774.5</v>
      </c>
      <c r="AE29" s="15">
        <f>项目人员应发工资!AE29+'项目人员社保（单位）'!AE29+'项目人员住房公积金（单位）'!AE29</f>
        <v>6774.5</v>
      </c>
      <c r="AF29" s="15">
        <f>项目人员应发工资!AF29+'项目人员社保（单位）'!AF29+'项目人员住房公积金（单位）'!AF29</f>
        <v>7060.17</v>
      </c>
      <c r="AG29" s="15">
        <f>项目人员应发工资!AG29+'项目人员社保（单位）'!AG29+'项目人员住房公积金（单位）'!AG29</f>
        <v>4940.8</v>
      </c>
      <c r="AH29" s="15">
        <f>项目人员应发工资!AH29+'项目人员社保（单位）'!AH29+'项目人员住房公积金（单位）'!AH29</f>
        <v>5019.83</v>
      </c>
      <c r="AO29" s="33">
        <f t="shared" si="2"/>
        <v>37961.06</v>
      </c>
    </row>
    <row r="30" ht="14.5" spans="1:41">
      <c r="A30" s="13">
        <v>26</v>
      </c>
      <c r="B30" s="14" t="s">
        <v>526</v>
      </c>
      <c r="C30" s="15">
        <f>项目人员应发工资!C30+'项目人员社保（单位）'!C30+'项目人员住房公积金（单位）'!C30</f>
        <v>821.875000000001</v>
      </c>
      <c r="D30" s="15">
        <f>项目人员应发工资!D30+'项目人员社保（单位）'!D30+'项目人员住房公积金（单位）'!D30</f>
        <v>900</v>
      </c>
      <c r="E30" s="15">
        <f>项目人员应发工资!E30+'项目人员社保（单位）'!E30+'项目人员住房公积金（单位）'!E30</f>
        <v>1886.75</v>
      </c>
      <c r="F30" s="15">
        <f>项目人员应发工资!F30+'项目人员社保（单位）'!F30+'项目人员住房公积金（单位）'!F30</f>
        <v>0</v>
      </c>
      <c r="G30" s="15">
        <f>项目人员应发工资!G30+'项目人员社保（单位）'!G30+'项目人员住房公积金（单位）'!G30</f>
        <v>0</v>
      </c>
      <c r="H30" s="15">
        <f>项目人员应发工资!H30+'项目人员社保（单位）'!H30+'项目人员住房公积金（单位）'!H30</f>
        <v>0</v>
      </c>
      <c r="I30" s="15">
        <f>项目人员应发工资!I30+'项目人员社保（单位）'!I30+'项目人员住房公积金（单位）'!I30</f>
        <v>0</v>
      </c>
      <c r="J30" s="15">
        <f>项目人员应发工资!J30+'项目人员社保（单位）'!J30+'项目人员住房公积金（单位）'!J30</f>
        <v>0</v>
      </c>
      <c r="K30" s="15">
        <f>项目人员应发工资!K30+'项目人员社保（单位）'!K30+'项目人员住房公积金（单位）'!K30</f>
        <v>0</v>
      </c>
      <c r="L30" s="15">
        <f>项目人员应发工资!L30+'项目人员社保（单位）'!L30+'项目人员住房公积金（单位）'!L30</f>
        <v>0</v>
      </c>
      <c r="M30" s="15">
        <f>项目人员应发工资!M30+'项目人员社保（单位）'!M30+'项目人员住房公积金（单位）'!M30</f>
        <v>4214.65</v>
      </c>
      <c r="N30" s="15">
        <f>项目人员应发工资!N30+'项目人员社保（单位）'!N30+'项目人员住房公积金（单位）'!N30</f>
        <v>3953.34540229885</v>
      </c>
      <c r="O30" s="33">
        <f t="shared" si="0"/>
        <v>11776.6204022989</v>
      </c>
      <c r="P30" s="15">
        <f>项目人员应发工资!P30+'项目人员社保（单位）'!P30+'项目人员住房公积金（单位）'!P30</f>
        <v>4213.59</v>
      </c>
      <c r="Q30" s="15">
        <f>项目人员应发工资!Q30+'项目人员社保（单位）'!Q30+'项目人员住房公积金（单位）'!Q30</f>
        <v>4209.33</v>
      </c>
      <c r="R30" s="15">
        <f>项目人员应发工资!R30+'项目人员社保（单位）'!R30+'项目人员住房公积金（单位）'!R30</f>
        <v>3857.8391091954</v>
      </c>
      <c r="S30" s="15">
        <f>项目人员应发工资!S30+'项目人员社保（单位）'!S30+'项目人员住房公积金（单位）'!S30</f>
        <v>4048.13982758621</v>
      </c>
      <c r="T30" s="15">
        <f>项目人员应发工资!T30+'项目人员社保（单位）'!T30+'项目人员住房公积金（单位）'!T30</f>
        <v>4867.11</v>
      </c>
      <c r="U30" s="15">
        <f>项目人员应发工资!U30+'项目人员社保（单位）'!U30+'项目人员住房公积金（单位）'!U30</f>
        <v>5293.72206896552</v>
      </c>
      <c r="V30" s="15">
        <f>项目人员应发工资!V30+'项目人员社保（单位）'!V30+'项目人员住房公积金（单位）'!V30</f>
        <v>5417.41</v>
      </c>
      <c r="W30" s="15">
        <f>项目人员应发工资!W30+'项目人员社保（单位）'!W30+'项目人员住房公积金（单位）'!W30</f>
        <v>5004.55</v>
      </c>
      <c r="X30" s="15">
        <f>项目人员应发工资!X30+'项目人员社保（单位）'!X30+'项目人员住房公积金（单位）'!X30</f>
        <v>5373.55</v>
      </c>
      <c r="Y30" s="15">
        <f>项目人员应发工资!Y30+'项目人员社保（单位）'!Y30+'项目人员住房公积金（单位）'!Y30</f>
        <v>5239.55</v>
      </c>
      <c r="Z30" s="15">
        <f>项目人员应发工资!Z30+'项目人员社保（单位）'!Z30+'项目人员住房公积金（单位）'!Z30</f>
        <v>5465.55</v>
      </c>
      <c r="AA30" s="15">
        <f>项目人员应发工资!AA30+'项目人员社保（单位）'!AA30+'项目人员住房公积金（单位）'!AA30</f>
        <v>5928.18</v>
      </c>
      <c r="AB30" s="52">
        <f t="shared" si="1"/>
        <v>58918.5210057471</v>
      </c>
      <c r="AC30" s="15">
        <f>项目人员应发工资!AC30+'项目人员社保（单位）'!AC30+'项目人员住房公积金（单位）'!AC30</f>
        <v>6200.56</v>
      </c>
      <c r="AD30" s="15">
        <f>项目人员应发工资!AD30+'项目人员社保（单位）'!AD30+'项目人员住房公积金（单位）'!AD30</f>
        <v>5254.1</v>
      </c>
      <c r="AE30" s="15">
        <f>项目人员应发工资!AE30+'项目人员社保（单位）'!AE30+'项目人员住房公积金（单位）'!AE30</f>
        <v>5814.1</v>
      </c>
      <c r="AF30" s="15">
        <f>项目人员应发工资!AF30+'项目人员社保（单位）'!AF30+'项目人员住房公积金（单位）'!AF30</f>
        <v>5660.71</v>
      </c>
      <c r="AG30" s="15">
        <f>项目人员应发工资!AG30+'项目人员社保（单位）'!AG30+'项目人员住房公积金（单位）'!AG30</f>
        <v>5769.1</v>
      </c>
      <c r="AH30" s="15">
        <f>项目人员应发工资!AH30+'项目人员社保（单位）'!AH30+'项目人员住房公积金（单位）'!AH30</f>
        <v>6031.03</v>
      </c>
      <c r="AO30" s="33">
        <f t="shared" si="2"/>
        <v>34729.6</v>
      </c>
    </row>
    <row r="31" ht="14.5" spans="1:41">
      <c r="A31" s="13">
        <v>27</v>
      </c>
      <c r="B31" s="14" t="s">
        <v>530</v>
      </c>
      <c r="C31" s="15">
        <f>项目人员应发工资!C31+'项目人员社保（单位）'!C31+'项目人员住房公积金（单位）'!C31</f>
        <v>0</v>
      </c>
      <c r="D31" s="15">
        <f>项目人员应发工资!D31+'项目人员社保（单位）'!D31+'项目人员住房公积金（单位）'!D31</f>
        <v>0</v>
      </c>
      <c r="E31" s="15">
        <f>项目人员应发工资!E31+'项目人员社保（单位）'!E31+'项目人员住房公积金（单位）'!E31</f>
        <v>0</v>
      </c>
      <c r="F31" s="15">
        <f>项目人员应发工资!F31+'项目人员社保（单位）'!F31+'项目人员住房公积金（单位）'!F31</f>
        <v>0</v>
      </c>
      <c r="G31" s="15">
        <f>项目人员应发工资!G31+'项目人员社保（单位）'!G31+'项目人员住房公积金（单位）'!G31</f>
        <v>0</v>
      </c>
      <c r="H31" s="15">
        <f>项目人员应发工资!H31+'项目人员社保（单位）'!H31+'项目人员住房公积金（单位）'!H31</f>
        <v>0</v>
      </c>
      <c r="I31" s="15">
        <f>项目人员应发工资!I31+'项目人员社保（单位）'!I31+'项目人员住房公积金（单位）'!I31</f>
        <v>0</v>
      </c>
      <c r="J31" s="15">
        <f>项目人员应发工资!J31+'项目人员社保（单位）'!J31+'项目人员住房公积金（单位）'!J31</f>
        <v>0</v>
      </c>
      <c r="K31" s="15">
        <f>项目人员应发工资!K31+'项目人员社保（单位）'!K31+'项目人员住房公积金（单位）'!K31</f>
        <v>0</v>
      </c>
      <c r="L31" s="15">
        <f>项目人员应发工资!L31+'项目人员社保（单位）'!L31+'项目人员住房公积金（单位）'!L31</f>
        <v>0</v>
      </c>
      <c r="M31" s="15">
        <f>项目人员应发工资!M31+'项目人员社保（单位）'!M31+'项目人员住房公积金（单位）'!M31</f>
        <v>0</v>
      </c>
      <c r="N31" s="15">
        <f>项目人员应发工资!N31+'项目人员社保（单位）'!N31+'项目人员住房公积金（单位）'!N31</f>
        <v>0</v>
      </c>
      <c r="O31" s="33">
        <f t="shared" si="0"/>
        <v>0</v>
      </c>
      <c r="P31" s="15">
        <f>项目人员应发工资!P31+'项目人员社保（单位）'!P31+'项目人员住房公积金（单位）'!P31</f>
        <v>177.05</v>
      </c>
      <c r="Q31" s="15">
        <f>项目人员应发工资!Q31+'项目人员社保（单位）'!Q31+'项目人员住房公积金（单位）'!Q31</f>
        <v>177.05</v>
      </c>
      <c r="R31" s="15">
        <f>项目人员应发工资!R31+'项目人员社保（单位）'!R31+'项目人员住房公积金（单位）'!R31</f>
        <v>2974.19942528736</v>
      </c>
      <c r="S31" s="15">
        <f>项目人员应发工资!S31+'项目人员社保（单位）'!S31+'项目人员住房公积金（单位）'!S31</f>
        <v>3579.05</v>
      </c>
      <c r="T31" s="15">
        <f>项目人员应发工资!T31+'项目人员社保（单位）'!T31+'项目人员住房公积金（单位）'!T31</f>
        <v>3479.05</v>
      </c>
      <c r="U31" s="15">
        <f>项目人员应发工资!U31+'项目人员社保（单位）'!U31+'项目人员住房公积金（单位）'!U31</f>
        <v>3644.29</v>
      </c>
      <c r="V31" s="15">
        <f>项目人员应发工资!V31+'项目人员社保（单位）'!V31+'项目人员住房公积金（单位）'!V31</f>
        <v>4692.23770114942</v>
      </c>
      <c r="W31" s="15">
        <f>项目人员应发工资!W31+'项目人员社保（单位）'!W31+'项目人员住房公积金（单位）'!W31</f>
        <v>4761.5</v>
      </c>
      <c r="X31" s="15">
        <f>项目人员应发工资!X31+'项目人员社保（单位）'!X31+'项目人员住房公积金（单位）'!X31</f>
        <v>4447.5</v>
      </c>
      <c r="Y31" s="15">
        <f>项目人员应发工资!Y31+'项目人员社保（单位）'!Y31+'项目人员住房公积金（单位）'!Y31</f>
        <v>4347.5</v>
      </c>
      <c r="Z31" s="15">
        <f>项目人员应发工资!Z31+'项目人员社保（单位）'!Z31+'项目人员住房公积金（单位）'!Z31</f>
        <v>4347.5</v>
      </c>
      <c r="AA31" s="15">
        <f>项目人员应发工资!AA31+'项目人员社保（单位）'!AA31+'项目人员住房公积金（单位）'!AA31</f>
        <v>4292.13</v>
      </c>
      <c r="AB31" s="52">
        <f t="shared" si="1"/>
        <v>40919.0571264368</v>
      </c>
      <c r="AC31" s="15">
        <f>项目人员应发工资!AC31+'项目人员社保（单位）'!AC31+'项目人员住房公积金（单位）'!AC31</f>
        <v>4712.52</v>
      </c>
      <c r="AD31" s="15">
        <f>项目人员应发工资!AD31+'项目人员社保（单位）'!AD31+'项目人员住房公积金（单位）'!AD31</f>
        <v>4905.05</v>
      </c>
      <c r="AE31" s="15">
        <f>项目人员应发工资!AE31+'项目人员社保（单位）'!AE31+'项目人员住房公积金（单位）'!AE31</f>
        <v>4905.05</v>
      </c>
      <c r="AF31" s="15">
        <f>项目人员应发工资!AF31+'项目人员社保（单位）'!AF31+'项目人员住房公积金（单位）'!AF31</f>
        <v>5111.96</v>
      </c>
      <c r="AG31" s="15">
        <f>项目人员应发工资!AG31+'项目人员社保（单位）'!AG31+'项目人员住房公积金（单位）'!AG31</f>
        <v>5049.9</v>
      </c>
      <c r="AH31" s="15">
        <f>项目人员应发工资!AH31+'项目人员社保（单位）'!AH31+'项目人员住房公积金（单位）'!AH31</f>
        <v>5101.41</v>
      </c>
      <c r="AO31" s="33">
        <f t="shared" si="2"/>
        <v>29785.89</v>
      </c>
    </row>
    <row r="32" ht="14.5" spans="1:41">
      <c r="A32" s="13">
        <v>28</v>
      </c>
      <c r="B32" s="14" t="s">
        <v>536</v>
      </c>
      <c r="C32" s="15">
        <f>项目人员应发工资!C32+'项目人员社保（单位）'!C32+'项目人员住房公积金（单位）'!C32</f>
        <v>5854.99</v>
      </c>
      <c r="D32" s="15">
        <f>项目人员应发工资!D32+'项目人员社保（单位）'!D32+'项目人员住房公积金（单位）'!D32</f>
        <v>5857.02</v>
      </c>
      <c r="E32" s="15">
        <f>项目人员应发工资!E32+'项目人员社保（单位）'!E32+'项目人员住房公积金（单位）'!E32</f>
        <v>5857.02</v>
      </c>
      <c r="F32" s="15">
        <f>项目人员应发工资!F32+'项目人员社保（单位）'!F32+'项目人员住房公积金（单位）'!F32</f>
        <v>6612.92804597701</v>
      </c>
      <c r="G32" s="15">
        <f>项目人员应发工资!G32+'项目人员社保（单位）'!G32+'项目人员住房公积金（单位）'!G32</f>
        <v>6781.02</v>
      </c>
      <c r="H32" s="15">
        <f>项目人员应发工资!H32+'项目人员社保（单位）'!H32+'项目人员住房公积金（单位）'!H32</f>
        <v>6796.01</v>
      </c>
      <c r="I32" s="15">
        <f>项目人员应发工资!I32+'项目人员社保（单位）'!I32+'项目人员住房公积金（单位）'!I32</f>
        <v>7012.75</v>
      </c>
      <c r="J32" s="15">
        <f>项目人员应发工资!J32+'项目人员社保（单位）'!J32+'项目人员住房公积金（单位）'!J32</f>
        <v>7012.75</v>
      </c>
      <c r="K32" s="15">
        <f>项目人员应发工资!K32+'项目人员社保（单位）'!K32+'项目人员住房公积金（单位）'!K32</f>
        <v>6640.38218390805</v>
      </c>
      <c r="L32" s="15">
        <f>项目人员应发工资!L32+'项目人员社保（单位）'!L32+'项目人员住房公积金（单位）'!L32</f>
        <v>6544.97988505747</v>
      </c>
      <c r="M32" s="15">
        <f>项目人员应发工资!M32+'项目人员社保（单位）'!M32+'项目人员住房公积金（单位）'!M32</f>
        <v>6912.75</v>
      </c>
      <c r="N32" s="15">
        <f>项目人员应发工资!N32+'项目人员社保（单位）'!N32+'项目人员住房公积金（单位）'!N32</f>
        <v>6912.75</v>
      </c>
      <c r="O32" s="33">
        <f t="shared" si="0"/>
        <v>78795.3501149425</v>
      </c>
      <c r="P32" s="15">
        <f>项目人员应发工资!P32+'项目人员社保（单位）'!P32+'项目人员住房公积金（单位）'!P32</f>
        <v>6861.69</v>
      </c>
      <c r="Q32" s="15">
        <f>项目人员应发工资!Q32+'项目人员社保（单位）'!Q32+'项目人员住房公积金（单位）'!Q32</f>
        <v>6957.43</v>
      </c>
      <c r="R32" s="15">
        <f>项目人员应发工资!R32+'项目人员社保（单位）'!R32+'项目人员住房公积金（单位）'!R32</f>
        <v>5204.835</v>
      </c>
      <c r="S32" s="15">
        <f>项目人员应发工资!S32+'项目人员社保（单位）'!S32+'项目人员住房公积金（单位）'!S32</f>
        <v>5204.835</v>
      </c>
      <c r="T32" s="15">
        <f>项目人员应发工资!T32+'项目人员社保（单位）'!T32+'项目人员住房公积金（单位）'!T32</f>
        <v>6623.835</v>
      </c>
      <c r="U32" s="15">
        <f>项目人员应发工资!U32+'项目人员社保（单位）'!U32+'项目人员住房公积金（单位）'!U32</f>
        <v>7213.03</v>
      </c>
      <c r="V32" s="15">
        <f>项目人员应发工资!V32+'项目人员社保（单位）'!V32+'项目人员住房公积金（单位）'!V32</f>
        <v>6951.30471264368</v>
      </c>
      <c r="W32" s="15">
        <f>项目人员应发工资!W32+'项目人员社保（单位）'!W32+'项目人员住房公积金（单位）'!W32</f>
        <v>6836.4</v>
      </c>
      <c r="X32" s="15">
        <f>项目人员应发工资!X32+'项目人员社保（单位）'!X32+'项目人员住房公积金（单位）'!X32</f>
        <v>5046.65</v>
      </c>
      <c r="Y32" s="15">
        <f>项目人员应发工资!Y32+'项目人员社保（单位）'!Y32+'项目人员住房公积金（单位）'!Y32</f>
        <v>5501.65</v>
      </c>
      <c r="Z32" s="15">
        <f>项目人员应发工资!Z32+'项目人员社保（单位）'!Z32+'项目人员住房公积金（单位）'!Z32</f>
        <v>5915.65</v>
      </c>
      <c r="AA32" s="15">
        <f>项目人员应发工资!AA32+'项目人员社保（单位）'!AA32+'项目人员住房公积金（单位）'!AA32</f>
        <v>5686.28</v>
      </c>
      <c r="AB32" s="52">
        <f t="shared" si="1"/>
        <v>74003.5897126437</v>
      </c>
      <c r="AC32" s="15">
        <f>项目人员应发工资!AC32+'项目人员社保（单位）'!AC32+'项目人员住房公积金（单位）'!AC32</f>
        <v>5644.36</v>
      </c>
      <c r="AD32" s="15">
        <f>项目人员应发工资!AD32+'项目人员社保（单位）'!AD32+'项目人员住房公积金（单位）'!AD32</f>
        <v>5403.96</v>
      </c>
      <c r="AE32" s="15">
        <f>项目人员应发工资!AE32+'项目人员社保（单位）'!AE32+'项目人员住房公积金（单位）'!AE32</f>
        <v>10085.23</v>
      </c>
      <c r="AF32" s="15">
        <f>项目人员应发工资!AF32+'项目人员社保（单位）'!AF32+'项目人员住房公积金（单位）'!AF32</f>
        <v>7128.43</v>
      </c>
      <c r="AG32" s="15">
        <f>项目人员应发工资!AG32+'项目人员社保（单位）'!AG32+'项目人员住房公积金（单位）'!AG32</f>
        <v>5365.85</v>
      </c>
      <c r="AH32" s="15">
        <f>项目人员应发工资!AH32+'项目人员社保（单位）'!AH32+'项目人员住房公积金（单位）'!AH32</f>
        <v>2151.95</v>
      </c>
      <c r="AO32" s="33">
        <f t="shared" si="2"/>
        <v>35779.78</v>
      </c>
    </row>
    <row r="33" ht="14.5" spans="1:41">
      <c r="A33" s="67" t="s">
        <v>562</v>
      </c>
      <c r="B33" s="67"/>
      <c r="C33" s="15">
        <f>SUM(C5:C32)</f>
        <v>116670.02091954</v>
      </c>
      <c r="D33" s="15">
        <f t="shared" ref="D33:O33" si="3">SUM(D5:D32)</f>
        <v>110860.441724138</v>
      </c>
      <c r="E33" s="15">
        <f t="shared" si="3"/>
        <v>119092.40137931</v>
      </c>
      <c r="F33" s="15">
        <f t="shared" si="3"/>
        <v>139583.991609195</v>
      </c>
      <c r="G33" s="15">
        <f t="shared" si="3"/>
        <v>138002.542068966</v>
      </c>
      <c r="H33" s="15">
        <f t="shared" si="3"/>
        <v>138566.4</v>
      </c>
      <c r="I33" s="15">
        <f t="shared" si="3"/>
        <v>146210.694597701</v>
      </c>
      <c r="J33" s="15">
        <f t="shared" si="3"/>
        <v>152025.041034483</v>
      </c>
      <c r="K33" s="15">
        <f t="shared" si="3"/>
        <v>150912.172183908</v>
      </c>
      <c r="L33" s="15">
        <f t="shared" si="3"/>
        <v>142155.736666667</v>
      </c>
      <c r="M33" s="15">
        <f t="shared" si="3"/>
        <v>174241.592873563</v>
      </c>
      <c r="N33" s="15">
        <f t="shared" si="3"/>
        <v>187866.546436782</v>
      </c>
      <c r="O33" s="15">
        <f t="shared" si="3"/>
        <v>1716187.58149425</v>
      </c>
      <c r="P33" s="15">
        <f t="shared" ref="P33:AB33" si="4">SUM(P5:P32)</f>
        <v>193346.547701149</v>
      </c>
      <c r="Q33" s="15">
        <f t="shared" si="4"/>
        <v>179186.21816092</v>
      </c>
      <c r="R33" s="15">
        <f t="shared" si="4"/>
        <v>193358.325210345</v>
      </c>
      <c r="S33" s="15">
        <f t="shared" si="4"/>
        <v>199623.265629885</v>
      </c>
      <c r="T33" s="15">
        <f t="shared" si="4"/>
        <v>205087.180518621</v>
      </c>
      <c r="U33" s="15">
        <f t="shared" si="4"/>
        <v>205668.89176</v>
      </c>
      <c r="V33" s="15">
        <f t="shared" si="4"/>
        <v>205994.855724138</v>
      </c>
      <c r="W33" s="15">
        <f t="shared" si="4"/>
        <v>199958.67</v>
      </c>
      <c r="X33" s="15">
        <f t="shared" si="4"/>
        <v>198527.95</v>
      </c>
      <c r="Y33" s="15">
        <f t="shared" si="4"/>
        <v>190162.85</v>
      </c>
      <c r="Z33" s="15">
        <f t="shared" si="4"/>
        <v>190033.29</v>
      </c>
      <c r="AA33" s="15">
        <f t="shared" si="4"/>
        <v>188143.33</v>
      </c>
      <c r="AB33" s="54">
        <f t="shared" si="4"/>
        <v>2349091.37470506</v>
      </c>
      <c r="AC33" s="54">
        <f t="shared" ref="AC33:AH33" si="5">SUM(AC5:AC32)</f>
        <v>203177.19</v>
      </c>
      <c r="AD33" s="54">
        <f t="shared" si="5"/>
        <v>204610.08</v>
      </c>
      <c r="AE33" s="54">
        <f t="shared" si="5"/>
        <v>223153.93</v>
      </c>
      <c r="AF33" s="54">
        <f t="shared" si="5"/>
        <v>219363.18</v>
      </c>
      <c r="AG33" s="54">
        <f t="shared" si="5"/>
        <v>190484.47</v>
      </c>
      <c r="AH33" s="54">
        <f t="shared" si="5"/>
        <v>182770.52</v>
      </c>
      <c r="AI33" s="54">
        <f t="shared" ref="AI33:AO33" si="6">SUM(AI5:AI32)</f>
        <v>0</v>
      </c>
      <c r="AJ33" s="54">
        <f t="shared" si="6"/>
        <v>0</v>
      </c>
      <c r="AK33" s="54">
        <f t="shared" si="6"/>
        <v>0</v>
      </c>
      <c r="AL33" s="54">
        <f t="shared" si="6"/>
        <v>0</v>
      </c>
      <c r="AM33" s="54">
        <f t="shared" si="6"/>
        <v>0</v>
      </c>
      <c r="AN33" s="54">
        <f t="shared" si="6"/>
        <v>0</v>
      </c>
      <c r="AO33" s="54">
        <f t="shared" si="6"/>
        <v>1223559.37</v>
      </c>
    </row>
    <row r="34" spans="15:15">
      <c r="O34" s="62"/>
    </row>
    <row r="35" spans="3:34">
      <c r="C35" s="62">
        <f>SUBTOTAL(9,C5:C34)</f>
        <v>233340.04183908</v>
      </c>
      <c r="D35" s="62">
        <f t="shared" ref="D35:AH35" si="7">SUBTOTAL(9,D5:D34)</f>
        <v>221720.883448276</v>
      </c>
      <c r="E35" s="62">
        <f t="shared" si="7"/>
        <v>238184.80275862</v>
      </c>
      <c r="F35" s="62">
        <f t="shared" si="7"/>
        <v>279167.98321839</v>
      </c>
      <c r="G35" s="62">
        <f t="shared" si="7"/>
        <v>276005.084137931</v>
      </c>
      <c r="H35" s="62">
        <f t="shared" si="7"/>
        <v>277132.8</v>
      </c>
      <c r="I35" s="62">
        <f t="shared" si="7"/>
        <v>292421.389195402</v>
      </c>
      <c r="J35" s="62">
        <f t="shared" si="7"/>
        <v>304050.082068966</v>
      </c>
      <c r="K35" s="62">
        <f t="shared" si="7"/>
        <v>301824.344367816</v>
      </c>
      <c r="L35" s="62">
        <f t="shared" si="7"/>
        <v>284311.473333334</v>
      </c>
      <c r="M35" s="62">
        <f t="shared" si="7"/>
        <v>348483.185747126</v>
      </c>
      <c r="N35" s="62">
        <f t="shared" si="7"/>
        <v>375733.092873564</v>
      </c>
      <c r="O35" s="62">
        <f t="shared" si="7"/>
        <v>3432375.1629885</v>
      </c>
      <c r="P35" s="62">
        <f t="shared" si="7"/>
        <v>386693.095402298</v>
      </c>
      <c r="Q35" s="62">
        <f t="shared" si="7"/>
        <v>358372.43632184</v>
      </c>
      <c r="R35" s="62">
        <f t="shared" si="7"/>
        <v>386716.65042069</v>
      </c>
      <c r="S35" s="62">
        <f t="shared" si="7"/>
        <v>399246.53125977</v>
      </c>
      <c r="T35" s="62">
        <f t="shared" si="7"/>
        <v>410174.361037242</v>
      </c>
      <c r="U35" s="62">
        <f t="shared" si="7"/>
        <v>411337.78352</v>
      </c>
      <c r="V35" s="62">
        <f t="shared" si="7"/>
        <v>411989.711448276</v>
      </c>
      <c r="W35" s="62">
        <f t="shared" si="7"/>
        <v>399917.34</v>
      </c>
      <c r="X35" s="62">
        <f t="shared" si="7"/>
        <v>397055.9</v>
      </c>
      <c r="Y35" s="62">
        <f t="shared" si="7"/>
        <v>380325.7</v>
      </c>
      <c r="Z35" s="62">
        <f t="shared" si="7"/>
        <v>380066.58</v>
      </c>
      <c r="AA35" s="62">
        <f t="shared" si="7"/>
        <v>376286.66</v>
      </c>
      <c r="AB35" s="62">
        <f t="shared" si="7"/>
        <v>4698182.74941012</v>
      </c>
      <c r="AC35" s="62">
        <f t="shared" si="7"/>
        <v>406354.38</v>
      </c>
      <c r="AD35" s="62">
        <f t="shared" si="7"/>
        <v>409220.16</v>
      </c>
      <c r="AE35" s="62">
        <f t="shared" si="7"/>
        <v>446307.86</v>
      </c>
      <c r="AF35" s="62">
        <f t="shared" si="7"/>
        <v>438726.36</v>
      </c>
      <c r="AG35" s="62">
        <f t="shared" si="7"/>
        <v>380968.94</v>
      </c>
      <c r="AH35" s="62">
        <f t="shared" si="7"/>
        <v>365541.04</v>
      </c>
    </row>
    <row r="36" s="4" customFormat="1" spans="1:28">
      <c r="A36" s="4" t="s">
        <v>563</v>
      </c>
      <c r="C36" s="68"/>
      <c r="O36" s="68"/>
      <c r="AB36" s="71"/>
    </row>
    <row r="37" spans="15:15">
      <c r="O37" s="62"/>
    </row>
  </sheetData>
  <mergeCells count="8">
    <mergeCell ref="A1:AO1"/>
    <mergeCell ref="C3:N3"/>
    <mergeCell ref="P3:AA3"/>
    <mergeCell ref="AC3:AN3"/>
    <mergeCell ref="A33:B33"/>
    <mergeCell ref="O3:O4"/>
    <mergeCell ref="AB3:AB4"/>
    <mergeCell ref="AO3:AO4"/>
  </mergeCells>
  <conditionalFormatting sqref="B5:B23">
    <cfRule type="duplicateValues" dxfId="1" priority="2" stopIfTrue="1"/>
  </conditionalFormatting>
  <conditionalFormatting sqref="B24:B32">
    <cfRule type="duplicateValues" dxfId="1" priority="1" stopIfTrue="1"/>
  </conditionalFormatting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AO37"/>
  <sheetViews>
    <sheetView topLeftCell="U1" workbookViewId="0">
      <selection activeCell="AA17" sqref="AA17"/>
    </sheetView>
  </sheetViews>
  <sheetFormatPr defaultColWidth="9" defaultRowHeight="14"/>
  <cols>
    <col min="1" max="1" width="4.12727272727273" style="40" customWidth="1"/>
    <col min="2" max="2" width="9.12727272727273" style="40" customWidth="1"/>
    <col min="3" max="14" width="9" style="40" customWidth="1"/>
    <col min="15" max="15" width="11.3818181818182" style="41" hidden="1" customWidth="1"/>
    <col min="16" max="27" width="11.3636363636364" style="42" customWidth="1"/>
    <col min="28" max="28" width="14.3636363636364" style="42" hidden="1" customWidth="1"/>
    <col min="29" max="34" width="12.6363636363636" style="42" customWidth="1"/>
    <col min="35" max="40" width="9" style="42" hidden="1" customWidth="1"/>
    <col min="41" max="41" width="12.2545454545455" style="43" hidden="1" customWidth="1"/>
    <col min="42" max="16384" width="9" style="42"/>
  </cols>
  <sheetData>
    <row r="1" s="38" customFormat="1" ht="32.25" customHeight="1" spans="1:41">
      <c r="A1" s="6" t="s">
        <v>564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48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58"/>
    </row>
    <row r="2" s="2" customFormat="1" spans="1:41">
      <c r="A2" s="7" t="s">
        <v>1</v>
      </c>
      <c r="B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4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59" t="s">
        <v>542</v>
      </c>
    </row>
    <row r="3" s="3" customFormat="1" spans="1:41">
      <c r="A3" s="10"/>
      <c r="B3" s="11"/>
      <c r="C3" s="11" t="s">
        <v>543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50" t="s">
        <v>544</v>
      </c>
      <c r="P3" s="11" t="s">
        <v>545</v>
      </c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6" t="s">
        <v>546</v>
      </c>
      <c r="AC3" s="11" t="s">
        <v>547</v>
      </c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60" t="s">
        <v>548</v>
      </c>
    </row>
    <row r="4" s="3" customFormat="1" spans="1:41">
      <c r="A4" s="12" t="s">
        <v>3</v>
      </c>
      <c r="B4" s="12" t="s">
        <v>376</v>
      </c>
      <c r="C4" s="12" t="s">
        <v>549</v>
      </c>
      <c r="D4" s="12" t="s">
        <v>550</v>
      </c>
      <c r="E4" s="12" t="s">
        <v>551</v>
      </c>
      <c r="F4" s="12" t="s">
        <v>552</v>
      </c>
      <c r="G4" s="12" t="s">
        <v>553</v>
      </c>
      <c r="H4" s="12" t="s">
        <v>554</v>
      </c>
      <c r="I4" s="12" t="s">
        <v>555</v>
      </c>
      <c r="J4" s="12" t="s">
        <v>556</v>
      </c>
      <c r="K4" s="12" t="s">
        <v>557</v>
      </c>
      <c r="L4" s="12" t="s">
        <v>558</v>
      </c>
      <c r="M4" s="12" t="s">
        <v>559</v>
      </c>
      <c r="N4" s="12" t="s">
        <v>560</v>
      </c>
      <c r="O4" s="51"/>
      <c r="P4" s="12" t="s">
        <v>549</v>
      </c>
      <c r="Q4" s="12" t="s">
        <v>550</v>
      </c>
      <c r="R4" s="12" t="s">
        <v>551</v>
      </c>
      <c r="S4" s="12" t="s">
        <v>552</v>
      </c>
      <c r="T4" s="12" t="s">
        <v>553</v>
      </c>
      <c r="U4" s="12" t="s">
        <v>554</v>
      </c>
      <c r="V4" s="12" t="s">
        <v>555</v>
      </c>
      <c r="W4" s="12" t="s">
        <v>556</v>
      </c>
      <c r="X4" s="12" t="s">
        <v>557</v>
      </c>
      <c r="Y4" s="12" t="s">
        <v>558</v>
      </c>
      <c r="Z4" s="12" t="s">
        <v>559</v>
      </c>
      <c r="AA4" s="12" t="s">
        <v>560</v>
      </c>
      <c r="AB4" s="27"/>
      <c r="AC4" s="12" t="s">
        <v>549</v>
      </c>
      <c r="AD4" s="12" t="s">
        <v>550</v>
      </c>
      <c r="AE4" s="12" t="s">
        <v>551</v>
      </c>
      <c r="AF4" s="12" t="s">
        <v>552</v>
      </c>
      <c r="AG4" s="12" t="s">
        <v>553</v>
      </c>
      <c r="AH4" s="12" t="s">
        <v>554</v>
      </c>
      <c r="AI4" s="12" t="s">
        <v>555</v>
      </c>
      <c r="AJ4" s="12" t="s">
        <v>556</v>
      </c>
      <c r="AK4" s="12" t="s">
        <v>557</v>
      </c>
      <c r="AL4" s="12" t="s">
        <v>558</v>
      </c>
      <c r="AM4" s="12" t="s">
        <v>559</v>
      </c>
      <c r="AN4" s="12" t="s">
        <v>560</v>
      </c>
      <c r="AO4" s="61"/>
    </row>
    <row r="5" ht="14.5" spans="1:41">
      <c r="A5" s="13">
        <v>1</v>
      </c>
      <c r="B5" s="14" t="s">
        <v>387</v>
      </c>
      <c r="C5" s="15">
        <v>14225</v>
      </c>
      <c r="D5" s="15">
        <v>14450</v>
      </c>
      <c r="E5" s="15">
        <v>14337.5</v>
      </c>
      <c r="F5" s="15">
        <v>16050</v>
      </c>
      <c r="G5" s="15">
        <v>14587.5</v>
      </c>
      <c r="H5" s="15">
        <v>14675</v>
      </c>
      <c r="I5" s="15">
        <v>14787.5</v>
      </c>
      <c r="J5" s="15">
        <v>15125</v>
      </c>
      <c r="K5" s="15">
        <v>14825</v>
      </c>
      <c r="L5" s="15">
        <v>14537.5</v>
      </c>
      <c r="M5" s="15">
        <v>14687.5</v>
      </c>
      <c r="N5" s="15">
        <v>14725</v>
      </c>
      <c r="O5" s="52">
        <f>SUM(C5:N5)</f>
        <v>177012.5</v>
      </c>
      <c r="P5" s="15">
        <v>19066.45</v>
      </c>
      <c r="Q5" s="15">
        <v>16799.84</v>
      </c>
      <c r="R5" s="15">
        <v>18536.13</v>
      </c>
      <c r="S5" s="15">
        <v>18902.79</v>
      </c>
      <c r="T5" s="15">
        <v>18899.79</v>
      </c>
      <c r="U5" s="15">
        <v>18416.47</v>
      </c>
      <c r="V5" s="15">
        <v>19483.11</v>
      </c>
      <c r="W5" s="15">
        <v>18016</v>
      </c>
      <c r="X5" s="15">
        <v>18016</v>
      </c>
      <c r="Y5" s="15">
        <v>17516</v>
      </c>
      <c r="Z5" s="15">
        <v>17783</v>
      </c>
      <c r="AA5" s="15">
        <v>17116</v>
      </c>
      <c r="AB5" s="24">
        <f>SUM(P5:AA5)</f>
        <v>218551.58</v>
      </c>
      <c r="AC5" s="21">
        <v>16583.18</v>
      </c>
      <c r="AD5" s="21">
        <v>15916.53</v>
      </c>
      <c r="AE5" s="21">
        <v>16449.85</v>
      </c>
      <c r="AF5" s="21">
        <v>16549.85</v>
      </c>
      <c r="AG5" s="21">
        <v>16416.52</v>
      </c>
      <c r="AH5" s="21">
        <v>16766.51</v>
      </c>
      <c r="AI5" s="29"/>
      <c r="AJ5" s="29"/>
      <c r="AK5" s="29"/>
      <c r="AL5" s="29"/>
      <c r="AM5" s="29"/>
      <c r="AN5" s="29"/>
      <c r="AO5" s="33">
        <f>SUM(AC5:AN5)</f>
        <v>98682.44</v>
      </c>
    </row>
    <row r="6" ht="14.5" spans="1:41">
      <c r="A6" s="13">
        <v>2</v>
      </c>
      <c r="B6" s="14" t="s">
        <v>394</v>
      </c>
      <c r="C6" s="15">
        <v>11060</v>
      </c>
      <c r="D6" s="15">
        <v>11300</v>
      </c>
      <c r="E6" s="15">
        <v>11120</v>
      </c>
      <c r="F6" s="15">
        <v>12930</v>
      </c>
      <c r="G6" s="15">
        <v>11400</v>
      </c>
      <c r="H6" s="15">
        <v>11380</v>
      </c>
      <c r="I6" s="15">
        <v>11620</v>
      </c>
      <c r="J6" s="15">
        <v>12020</v>
      </c>
      <c r="K6" s="15">
        <v>11720</v>
      </c>
      <c r="L6" s="15">
        <v>11350</v>
      </c>
      <c r="M6" s="15">
        <v>11560</v>
      </c>
      <c r="N6" s="15">
        <v>11620</v>
      </c>
      <c r="O6" s="52">
        <f t="shared" ref="O6:O32" si="0">SUM(C6:N6)</f>
        <v>139080</v>
      </c>
      <c r="P6" s="15">
        <v>10800</v>
      </c>
      <c r="Q6" s="15">
        <v>8300</v>
      </c>
      <c r="R6" s="15">
        <v>9800</v>
      </c>
      <c r="S6" s="15">
        <v>10200</v>
      </c>
      <c r="T6" s="15">
        <v>10200</v>
      </c>
      <c r="U6" s="15">
        <v>10050</v>
      </c>
      <c r="V6" s="15">
        <v>10550</v>
      </c>
      <c r="W6" s="15">
        <v>9050</v>
      </c>
      <c r="X6" s="15">
        <v>9050</v>
      </c>
      <c r="Y6" s="15">
        <v>8450</v>
      </c>
      <c r="Z6" s="15">
        <v>8950</v>
      </c>
      <c r="AA6" s="15">
        <v>8450</v>
      </c>
      <c r="AB6" s="24">
        <f t="shared" ref="AB6:AB32" si="1">SUM(P6:AA6)</f>
        <v>113850</v>
      </c>
      <c r="AC6" s="21">
        <v>7650</v>
      </c>
      <c r="AD6" s="21">
        <v>6750</v>
      </c>
      <c r="AE6" s="21">
        <v>7250</v>
      </c>
      <c r="AF6" s="21">
        <v>7350</v>
      </c>
      <c r="AG6" s="21">
        <v>7450</v>
      </c>
      <c r="AH6" s="21">
        <v>7600</v>
      </c>
      <c r="AI6" s="29"/>
      <c r="AJ6" s="29"/>
      <c r="AK6" s="29"/>
      <c r="AL6" s="29"/>
      <c r="AM6" s="29"/>
      <c r="AN6" s="29"/>
      <c r="AO6" s="33">
        <f t="shared" ref="AO6:AO32" si="2">SUM(AC6:AN6)</f>
        <v>44050</v>
      </c>
    </row>
    <row r="7" ht="14.5" spans="1:41">
      <c r="A7" s="13">
        <v>3</v>
      </c>
      <c r="B7" s="14" t="s">
        <v>400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11580</v>
      </c>
      <c r="N7" s="15">
        <v>11610</v>
      </c>
      <c r="O7" s="52">
        <f t="shared" si="0"/>
        <v>23190</v>
      </c>
      <c r="P7" s="15">
        <v>10750</v>
      </c>
      <c r="Q7" s="15">
        <v>8950</v>
      </c>
      <c r="R7" s="15">
        <v>8181.03448275862</v>
      </c>
      <c r="S7" s="15">
        <v>10850</v>
      </c>
      <c r="T7" s="15">
        <v>10850</v>
      </c>
      <c r="U7" s="15">
        <v>10350</v>
      </c>
      <c r="V7" s="15">
        <v>10350</v>
      </c>
      <c r="W7" s="15">
        <v>10550</v>
      </c>
      <c r="X7" s="15">
        <v>10650</v>
      </c>
      <c r="Y7" s="15">
        <v>10200</v>
      </c>
      <c r="Z7" s="15">
        <v>10400</v>
      </c>
      <c r="AA7" s="15">
        <v>9800</v>
      </c>
      <c r="AB7" s="24">
        <f t="shared" si="1"/>
        <v>121881.034482759</v>
      </c>
      <c r="AC7" s="21">
        <v>9300</v>
      </c>
      <c r="AD7" s="21">
        <v>8700</v>
      </c>
      <c r="AE7" s="21">
        <v>9000</v>
      </c>
      <c r="AF7" s="21">
        <v>9200</v>
      </c>
      <c r="AG7" s="21">
        <v>9200</v>
      </c>
      <c r="AH7" s="21">
        <v>9000</v>
      </c>
      <c r="AI7" s="29"/>
      <c r="AJ7" s="29"/>
      <c r="AK7" s="29"/>
      <c r="AL7" s="29"/>
      <c r="AM7" s="29"/>
      <c r="AN7" s="29"/>
      <c r="AO7" s="33">
        <f t="shared" si="2"/>
        <v>54400</v>
      </c>
    </row>
    <row r="8" ht="14.5" spans="1:41">
      <c r="A8" s="13">
        <v>4</v>
      </c>
      <c r="B8" s="14" t="s">
        <v>404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52">
        <f t="shared" si="0"/>
        <v>0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24">
        <f t="shared" si="1"/>
        <v>0</v>
      </c>
      <c r="AC8" s="21">
        <v>4137.93</v>
      </c>
      <c r="AD8" s="21">
        <v>12931.03</v>
      </c>
      <c r="AE8" s="21">
        <v>15000</v>
      </c>
      <c r="AF8" s="21">
        <v>14926.44</v>
      </c>
      <c r="AG8" s="21">
        <v>16657.76</v>
      </c>
      <c r="AH8" s="21">
        <v>17100</v>
      </c>
      <c r="AI8" s="29"/>
      <c r="AJ8" s="29"/>
      <c r="AK8" s="29"/>
      <c r="AL8" s="30"/>
      <c r="AM8" s="29"/>
      <c r="AN8" s="30"/>
      <c r="AO8" s="33">
        <f t="shared" si="2"/>
        <v>80753.16</v>
      </c>
    </row>
    <row r="9" ht="14.5" spans="1:41">
      <c r="A9" s="13">
        <v>5</v>
      </c>
      <c r="B9" s="16" t="s">
        <v>411</v>
      </c>
      <c r="C9" s="15">
        <v>6912</v>
      </c>
      <c r="D9" s="15">
        <v>6690.88</v>
      </c>
      <c r="E9" s="15">
        <v>6812</v>
      </c>
      <c r="F9" s="15">
        <v>7012</v>
      </c>
      <c r="G9" s="15">
        <v>7012</v>
      </c>
      <c r="H9" s="15">
        <v>6890.88</v>
      </c>
      <c r="I9" s="15">
        <v>6962</v>
      </c>
      <c r="J9" s="15">
        <v>7062</v>
      </c>
      <c r="K9" s="15">
        <v>6962</v>
      </c>
      <c r="L9" s="15">
        <v>6862</v>
      </c>
      <c r="M9" s="15">
        <v>7120.88</v>
      </c>
      <c r="N9" s="15">
        <v>7242</v>
      </c>
      <c r="O9" s="52">
        <f t="shared" si="0"/>
        <v>83540.64</v>
      </c>
      <c r="P9" s="15">
        <v>7242</v>
      </c>
      <c r="Q9" s="15">
        <v>7242</v>
      </c>
      <c r="R9" s="15">
        <v>7242</v>
      </c>
      <c r="S9" s="15">
        <v>7342</v>
      </c>
      <c r="T9" s="15">
        <v>7242</v>
      </c>
      <c r="U9" s="15">
        <v>7342</v>
      </c>
      <c r="V9" s="15">
        <v>7342</v>
      </c>
      <c r="W9" s="15">
        <v>7392</v>
      </c>
      <c r="X9" s="15">
        <v>7589</v>
      </c>
      <c r="Y9" s="15">
        <v>7489</v>
      </c>
      <c r="Z9" s="15">
        <v>7489</v>
      </c>
      <c r="AA9" s="15">
        <v>7489</v>
      </c>
      <c r="AB9" s="24">
        <f t="shared" si="1"/>
        <v>88442</v>
      </c>
      <c r="AC9" s="21">
        <v>7388.9</v>
      </c>
      <c r="AD9" s="21">
        <v>7488.9</v>
      </c>
      <c r="AE9" s="21">
        <v>8046</v>
      </c>
      <c r="AF9" s="21">
        <v>8246</v>
      </c>
      <c r="AG9" s="21">
        <v>8246</v>
      </c>
      <c r="AH9" s="21">
        <v>8246</v>
      </c>
      <c r="AI9" s="29"/>
      <c r="AJ9" s="29"/>
      <c r="AK9" s="29"/>
      <c r="AL9" s="29"/>
      <c r="AM9" s="29"/>
      <c r="AN9" s="29"/>
      <c r="AO9" s="33">
        <f t="shared" si="2"/>
        <v>47661.8</v>
      </c>
    </row>
    <row r="10" ht="14.5" spans="1:41">
      <c r="A10" s="13">
        <v>6</v>
      </c>
      <c r="B10" s="14" t="s">
        <v>418</v>
      </c>
      <c r="C10" s="15">
        <v>4710</v>
      </c>
      <c r="D10" s="15">
        <v>4660.8</v>
      </c>
      <c r="E10" s="15">
        <v>4610</v>
      </c>
      <c r="F10" s="15">
        <v>4720.68965517241</v>
      </c>
      <c r="G10" s="15">
        <v>4235.86206896552</v>
      </c>
      <c r="H10" s="15">
        <v>4340.68965517241</v>
      </c>
      <c r="I10" s="15">
        <v>4996.08620689655</v>
      </c>
      <c r="J10" s="15">
        <v>5166</v>
      </c>
      <c r="K10" s="15">
        <v>5166</v>
      </c>
      <c r="L10" s="15">
        <v>5013.44</v>
      </c>
      <c r="M10" s="15">
        <v>5066</v>
      </c>
      <c r="N10" s="15">
        <v>5066</v>
      </c>
      <c r="O10" s="52">
        <f t="shared" si="0"/>
        <v>57751.5675862069</v>
      </c>
      <c r="P10" s="15">
        <v>5389</v>
      </c>
      <c r="Q10" s="15">
        <v>5319.8</v>
      </c>
      <c r="R10" s="15">
        <v>3832.16</v>
      </c>
      <c r="S10" s="15">
        <v>4082.16</v>
      </c>
      <c r="T10" s="15">
        <v>5166.6811954023</v>
      </c>
      <c r="U10" s="15">
        <v>5763.3312</v>
      </c>
      <c r="V10" s="15">
        <v>3927.84367816092</v>
      </c>
      <c r="W10" s="15">
        <v>5670.49</v>
      </c>
      <c r="X10" s="15">
        <v>5950</v>
      </c>
      <c r="Y10" s="15">
        <v>4846</v>
      </c>
      <c r="Z10" s="15">
        <v>5126</v>
      </c>
      <c r="AA10" s="15">
        <v>5026</v>
      </c>
      <c r="AB10" s="24">
        <f t="shared" si="1"/>
        <v>60099.4660735632</v>
      </c>
      <c r="AC10" s="21">
        <v>5595.84</v>
      </c>
      <c r="AD10" s="21">
        <v>9881.07</v>
      </c>
      <c r="AE10" s="21">
        <v>8048.21</v>
      </c>
      <c r="AF10" s="21">
        <v>13107.59</v>
      </c>
      <c r="AG10" s="21">
        <v>6480</v>
      </c>
      <c r="AH10" s="21">
        <v>6364</v>
      </c>
      <c r="AI10" s="29"/>
      <c r="AJ10" s="29"/>
      <c r="AK10" s="29"/>
      <c r="AL10" s="30"/>
      <c r="AM10" s="29"/>
      <c r="AN10" s="30"/>
      <c r="AO10" s="33">
        <f t="shared" si="2"/>
        <v>49476.71</v>
      </c>
    </row>
    <row r="11" ht="14.5" spans="1:41">
      <c r="A11" s="13">
        <v>7</v>
      </c>
      <c r="B11" s="14" t="s">
        <v>424</v>
      </c>
      <c r="C11" s="15">
        <v>9288</v>
      </c>
      <c r="D11" s="15">
        <v>9288</v>
      </c>
      <c r="E11" s="15">
        <v>9099.52</v>
      </c>
      <c r="F11" s="15">
        <v>9388</v>
      </c>
      <c r="G11" s="15">
        <v>9438</v>
      </c>
      <c r="H11" s="15">
        <v>9438</v>
      </c>
      <c r="I11" s="15">
        <v>9438</v>
      </c>
      <c r="J11" s="15">
        <v>9438</v>
      </c>
      <c r="K11" s="15">
        <v>9438</v>
      </c>
      <c r="L11" s="15">
        <v>9149.52</v>
      </c>
      <c r="M11" s="15">
        <v>9338</v>
      </c>
      <c r="N11" s="15">
        <v>9338</v>
      </c>
      <c r="O11" s="52">
        <f t="shared" si="0"/>
        <v>112079.04</v>
      </c>
      <c r="P11" s="15">
        <v>9668</v>
      </c>
      <c r="Q11" s="15">
        <v>9668</v>
      </c>
      <c r="R11" s="15">
        <v>9668.16</v>
      </c>
      <c r="S11" s="15">
        <v>9768.16</v>
      </c>
      <c r="T11" s="15">
        <v>9818.16</v>
      </c>
      <c r="U11" s="15">
        <v>9554.4672</v>
      </c>
      <c r="V11" s="15">
        <v>9818.16</v>
      </c>
      <c r="W11" s="15">
        <v>9818</v>
      </c>
      <c r="X11" s="15">
        <v>8621</v>
      </c>
      <c r="Y11" s="15">
        <v>9059</v>
      </c>
      <c r="Z11" s="15">
        <v>9185</v>
      </c>
      <c r="AA11" s="15">
        <v>9718</v>
      </c>
      <c r="AB11" s="24">
        <f t="shared" si="1"/>
        <v>114364.1072</v>
      </c>
      <c r="AC11" s="21">
        <v>9058.8</v>
      </c>
      <c r="AD11" s="21">
        <v>7905.2</v>
      </c>
      <c r="AE11" s="21">
        <v>2653.24</v>
      </c>
      <c r="AF11" s="21">
        <v>0</v>
      </c>
      <c r="AG11" s="21">
        <v>0</v>
      </c>
      <c r="AH11" s="21">
        <v>0</v>
      </c>
      <c r="AI11" s="29"/>
      <c r="AJ11" s="29"/>
      <c r="AK11" s="29"/>
      <c r="AL11" s="30"/>
      <c r="AM11" s="29"/>
      <c r="AN11" s="30"/>
      <c r="AO11" s="33">
        <f t="shared" si="2"/>
        <v>19617.24</v>
      </c>
    </row>
    <row r="12" ht="14.5" spans="1:41">
      <c r="A12" s="13">
        <v>8</v>
      </c>
      <c r="B12" s="14" t="s">
        <v>432</v>
      </c>
      <c r="C12" s="15">
        <v>4813</v>
      </c>
      <c r="D12" s="15">
        <v>4713</v>
      </c>
      <c r="E12" s="15">
        <v>4813</v>
      </c>
      <c r="F12" s="15">
        <v>4913</v>
      </c>
      <c r="G12" s="15">
        <v>4913</v>
      </c>
      <c r="H12" s="15">
        <v>4536.31034482759</v>
      </c>
      <c r="I12" s="15">
        <v>4913</v>
      </c>
      <c r="J12" s="15">
        <v>4913</v>
      </c>
      <c r="K12" s="15">
        <v>4913</v>
      </c>
      <c r="L12" s="15">
        <v>4863</v>
      </c>
      <c r="M12" s="15">
        <v>4863</v>
      </c>
      <c r="N12" s="15">
        <v>4863</v>
      </c>
      <c r="O12" s="52">
        <f t="shared" si="0"/>
        <v>58029.3103448276</v>
      </c>
      <c r="P12" s="15">
        <v>4863</v>
      </c>
      <c r="Q12" s="15">
        <v>4863</v>
      </c>
      <c r="R12" s="15">
        <v>4863.32</v>
      </c>
      <c r="S12" s="15">
        <v>4963.32</v>
      </c>
      <c r="T12" s="15">
        <v>5116</v>
      </c>
      <c r="U12" s="15">
        <v>5116</v>
      </c>
      <c r="V12" s="15">
        <v>5116</v>
      </c>
      <c r="W12" s="15">
        <v>5116</v>
      </c>
      <c r="X12" s="15">
        <v>5116</v>
      </c>
      <c r="Y12" s="15">
        <v>5066</v>
      </c>
      <c r="Z12" s="15">
        <v>5066</v>
      </c>
      <c r="AA12" s="15">
        <v>5066</v>
      </c>
      <c r="AB12" s="24">
        <f t="shared" si="1"/>
        <v>60330.64</v>
      </c>
      <c r="AC12" s="21">
        <v>5218</v>
      </c>
      <c r="AD12" s="21">
        <v>5118</v>
      </c>
      <c r="AE12" s="21">
        <v>5218</v>
      </c>
      <c r="AF12" s="21">
        <v>5318</v>
      </c>
      <c r="AG12" s="21">
        <v>5318</v>
      </c>
      <c r="AH12" s="21">
        <v>5422.34</v>
      </c>
      <c r="AI12" s="29"/>
      <c r="AJ12" s="29"/>
      <c r="AK12" s="29"/>
      <c r="AL12" s="30"/>
      <c r="AM12" s="29"/>
      <c r="AN12" s="30"/>
      <c r="AO12" s="33">
        <f t="shared" si="2"/>
        <v>31612.34</v>
      </c>
    </row>
    <row r="13" ht="14.5" spans="1:41">
      <c r="A13" s="13">
        <v>9</v>
      </c>
      <c r="B13" s="14" t="s">
        <v>561</v>
      </c>
      <c r="C13" s="15">
        <v>4010.91954022988</v>
      </c>
      <c r="D13" s="15">
        <v>5850</v>
      </c>
      <c r="E13" s="15">
        <v>5850</v>
      </c>
      <c r="F13" s="15">
        <v>5950</v>
      </c>
      <c r="G13" s="15">
        <v>5950</v>
      </c>
      <c r="H13" s="15">
        <v>5950</v>
      </c>
      <c r="I13" s="15">
        <v>8332.51724137931</v>
      </c>
      <c r="J13" s="15">
        <v>8734</v>
      </c>
      <c r="K13" s="15">
        <v>8834</v>
      </c>
      <c r="L13" s="15">
        <v>5642.53</v>
      </c>
      <c r="M13" s="15">
        <v>7940</v>
      </c>
      <c r="N13" s="15">
        <v>5900</v>
      </c>
      <c r="O13" s="52">
        <f t="shared" si="0"/>
        <v>78943.9667816092</v>
      </c>
      <c r="P13" s="15">
        <v>6525.28735632184</v>
      </c>
      <c r="Q13" s="15">
        <v>4428.73563218391</v>
      </c>
      <c r="R13" s="15">
        <v>7820</v>
      </c>
      <c r="S13" s="15">
        <v>6430.34482758621</v>
      </c>
      <c r="T13" s="15">
        <v>7873.36</v>
      </c>
      <c r="U13" s="15">
        <v>7547.58620689655</v>
      </c>
      <c r="V13" s="15">
        <v>7876.34482758621</v>
      </c>
      <c r="W13" s="15">
        <v>7612.71</v>
      </c>
      <c r="X13" s="15">
        <v>7368</v>
      </c>
      <c r="Y13" s="15">
        <v>4741</v>
      </c>
      <c r="Z13" s="15">
        <v>4619</v>
      </c>
      <c r="AA13" s="15">
        <v>4916</v>
      </c>
      <c r="AB13" s="24">
        <f t="shared" si="1"/>
        <v>77758.3688505747</v>
      </c>
      <c r="AC13" s="21">
        <v>5709.13</v>
      </c>
      <c r="AD13" s="21">
        <v>3584.5</v>
      </c>
      <c r="AE13" s="21">
        <v>11337.75</v>
      </c>
      <c r="AF13" s="21">
        <v>11701.7</v>
      </c>
      <c r="AG13" s="21">
        <v>4893.87</v>
      </c>
      <c r="AH13" s="21">
        <v>4876.4</v>
      </c>
      <c r="AI13" s="29"/>
      <c r="AJ13" s="29"/>
      <c r="AK13" s="29"/>
      <c r="AL13" s="30"/>
      <c r="AM13" s="29"/>
      <c r="AN13" s="30"/>
      <c r="AO13" s="33">
        <f t="shared" si="2"/>
        <v>42103.35</v>
      </c>
    </row>
    <row r="14" s="39" customFormat="1" ht="14.5" spans="1:41">
      <c r="A14" s="17">
        <v>10</v>
      </c>
      <c r="B14" s="18" t="s">
        <v>442</v>
      </c>
      <c r="C14" s="19">
        <v>4708.9967816092</v>
      </c>
      <c r="D14" s="19">
        <v>4866</v>
      </c>
      <c r="E14" s="19">
        <v>4866</v>
      </c>
      <c r="F14" s="19">
        <v>5016</v>
      </c>
      <c r="G14" s="19">
        <v>5640.145</v>
      </c>
      <c r="H14" s="19">
        <v>5016</v>
      </c>
      <c r="I14" s="19">
        <v>5016</v>
      </c>
      <c r="J14" s="19">
        <v>5322</v>
      </c>
      <c r="K14" s="19">
        <v>5322</v>
      </c>
      <c r="L14" s="19">
        <v>5222</v>
      </c>
      <c r="M14" s="19">
        <v>5278</v>
      </c>
      <c r="N14" s="19">
        <v>5222</v>
      </c>
      <c r="O14" s="53">
        <f t="shared" si="0"/>
        <v>61495.1417816092</v>
      </c>
      <c r="P14" s="19">
        <v>5432.68</v>
      </c>
      <c r="Q14" s="19">
        <v>5375</v>
      </c>
      <c r="R14" s="19">
        <v>5375.392</v>
      </c>
      <c r="S14" s="19">
        <v>5525.392</v>
      </c>
      <c r="T14" s="19">
        <v>5846.62336</v>
      </c>
      <c r="U14" s="19">
        <v>5525.392</v>
      </c>
      <c r="V14" s="19">
        <v>5552.932</v>
      </c>
      <c r="W14" s="19">
        <v>5696</v>
      </c>
      <c r="X14" s="19">
        <v>5425</v>
      </c>
      <c r="Y14" s="19">
        <v>5425</v>
      </c>
      <c r="Z14" s="19">
        <v>5716</v>
      </c>
      <c r="AA14" s="19">
        <v>5425</v>
      </c>
      <c r="AB14" s="25">
        <f t="shared" si="1"/>
        <v>66320.41136</v>
      </c>
      <c r="AC14" s="28">
        <v>6000</v>
      </c>
      <c r="AD14" s="28">
        <v>6000</v>
      </c>
      <c r="AE14" s="28">
        <v>6000</v>
      </c>
      <c r="AF14" s="28">
        <v>6150</v>
      </c>
      <c r="AG14" s="28">
        <v>6150</v>
      </c>
      <c r="AH14" s="28">
        <v>5275.74</v>
      </c>
      <c r="AI14" s="31"/>
      <c r="AJ14" s="31"/>
      <c r="AK14" s="31"/>
      <c r="AL14" s="32"/>
      <c r="AM14" s="31"/>
      <c r="AN14" s="32"/>
      <c r="AO14" s="34">
        <f t="shared" si="2"/>
        <v>35575.74</v>
      </c>
    </row>
    <row r="15" ht="14.5" spans="1:41">
      <c r="A15" s="13">
        <v>11</v>
      </c>
      <c r="B15" s="14" t="s">
        <v>448</v>
      </c>
      <c r="C15" s="15">
        <v>6155.6091954023</v>
      </c>
      <c r="D15" s="15">
        <v>5222</v>
      </c>
      <c r="E15" s="15">
        <v>5222</v>
      </c>
      <c r="F15" s="15">
        <v>7607.70114942529</v>
      </c>
      <c r="G15" s="15">
        <v>7795</v>
      </c>
      <c r="H15" s="15">
        <v>7795</v>
      </c>
      <c r="I15" s="15">
        <v>7795</v>
      </c>
      <c r="J15" s="15">
        <v>7656.6</v>
      </c>
      <c r="K15" s="15">
        <v>7656.6</v>
      </c>
      <c r="L15" s="15">
        <v>7250.40229885057</v>
      </c>
      <c r="M15" s="15">
        <v>7695</v>
      </c>
      <c r="N15" s="15">
        <v>7695</v>
      </c>
      <c r="O15" s="52">
        <f t="shared" si="0"/>
        <v>85545.9126436782</v>
      </c>
      <c r="P15" s="15">
        <v>7695</v>
      </c>
      <c r="Q15" s="15">
        <v>7595</v>
      </c>
      <c r="R15" s="15">
        <v>7595.35</v>
      </c>
      <c r="S15" s="15">
        <v>8025.218</v>
      </c>
      <c r="T15" s="15">
        <v>7845.35</v>
      </c>
      <c r="U15" s="15">
        <v>7845.35</v>
      </c>
      <c r="V15" s="15">
        <v>8950</v>
      </c>
      <c r="W15" s="15">
        <v>9050</v>
      </c>
      <c r="X15" s="15">
        <v>9311</v>
      </c>
      <c r="Y15" s="15">
        <v>8950</v>
      </c>
      <c r="Z15" s="15">
        <v>8950</v>
      </c>
      <c r="AA15" s="15">
        <v>8850</v>
      </c>
      <c r="AB15" s="24">
        <f t="shared" si="1"/>
        <v>100662.268</v>
      </c>
      <c r="AC15" s="21">
        <v>8950</v>
      </c>
      <c r="AD15" s="21">
        <v>8950</v>
      </c>
      <c r="AE15" s="21">
        <v>3000.86</v>
      </c>
      <c r="AF15" s="21">
        <v>0</v>
      </c>
      <c r="AG15" s="21">
        <v>0</v>
      </c>
      <c r="AH15" s="21">
        <v>0</v>
      </c>
      <c r="AI15" s="29"/>
      <c r="AJ15" s="29"/>
      <c r="AK15" s="29"/>
      <c r="AL15" s="30"/>
      <c r="AM15" s="29"/>
      <c r="AN15" s="30"/>
      <c r="AO15" s="33">
        <f t="shared" si="2"/>
        <v>20900.86</v>
      </c>
    </row>
    <row r="16" ht="14.5" spans="1:41">
      <c r="A16" s="13">
        <v>12</v>
      </c>
      <c r="B16" s="14" t="s">
        <v>454</v>
      </c>
      <c r="C16" s="15">
        <v>4146</v>
      </c>
      <c r="D16" s="15">
        <v>4012.81609195402</v>
      </c>
      <c r="E16" s="15">
        <v>4080.54022988506</v>
      </c>
      <c r="F16" s="15">
        <v>4826</v>
      </c>
      <c r="G16" s="15">
        <v>4836</v>
      </c>
      <c r="H16" s="15">
        <v>5141</v>
      </c>
      <c r="I16" s="15">
        <v>5439.72</v>
      </c>
      <c r="J16" s="15">
        <v>5556</v>
      </c>
      <c r="K16" s="15">
        <v>4946</v>
      </c>
      <c r="L16" s="15">
        <v>4401</v>
      </c>
      <c r="M16" s="15">
        <v>4536</v>
      </c>
      <c r="N16" s="15">
        <v>4523.54</v>
      </c>
      <c r="O16" s="52">
        <f t="shared" si="0"/>
        <v>56444.6163218391</v>
      </c>
      <c r="P16" s="15">
        <v>4737</v>
      </c>
      <c r="Q16" s="15">
        <v>4287</v>
      </c>
      <c r="R16" s="15">
        <v>4905.3</v>
      </c>
      <c r="S16" s="15">
        <v>5091.3</v>
      </c>
      <c r="T16" s="15">
        <v>5209.4075862069</v>
      </c>
      <c r="U16" s="15">
        <v>5082.51724137931</v>
      </c>
      <c r="V16" s="15">
        <v>5168</v>
      </c>
      <c r="W16" s="15">
        <v>5205</v>
      </c>
      <c r="X16" s="15">
        <v>4887</v>
      </c>
      <c r="Y16" s="15">
        <v>4050</v>
      </c>
      <c r="Z16" s="15">
        <v>4610</v>
      </c>
      <c r="AA16" s="15">
        <v>4792</v>
      </c>
      <c r="AB16" s="24">
        <f t="shared" si="1"/>
        <v>58024.5248275862</v>
      </c>
      <c r="AC16" s="21">
        <v>4230.55</v>
      </c>
      <c r="AD16" s="21">
        <v>4493</v>
      </c>
      <c r="AE16" s="21">
        <v>4691</v>
      </c>
      <c r="AF16" s="21">
        <v>4979</v>
      </c>
      <c r="AG16" s="21">
        <v>5037</v>
      </c>
      <c r="AH16" s="21">
        <v>5463</v>
      </c>
      <c r="AI16" s="29"/>
      <c r="AJ16" s="29"/>
      <c r="AK16" s="29"/>
      <c r="AL16" s="30"/>
      <c r="AM16" s="29"/>
      <c r="AN16" s="30"/>
      <c r="AO16" s="33">
        <f t="shared" si="2"/>
        <v>28893.55</v>
      </c>
    </row>
    <row r="17" s="39" customFormat="1" ht="14.5" spans="1:41">
      <c r="A17" s="17">
        <v>13</v>
      </c>
      <c r="B17" s="18" t="s">
        <v>460</v>
      </c>
      <c r="C17" s="19">
        <v>0</v>
      </c>
      <c r="D17" s="19">
        <v>0</v>
      </c>
      <c r="E17" s="19">
        <v>4597.70114942529</v>
      </c>
      <c r="F17" s="19">
        <v>14709.4827586207</v>
      </c>
      <c r="G17" s="19">
        <v>15200</v>
      </c>
      <c r="H17" s="19">
        <v>15200</v>
      </c>
      <c r="I17" s="19">
        <v>14800</v>
      </c>
      <c r="J17" s="19">
        <v>14900</v>
      </c>
      <c r="K17" s="19">
        <v>15100</v>
      </c>
      <c r="L17" s="19">
        <v>12631.0344827586</v>
      </c>
      <c r="M17" s="19">
        <v>15100</v>
      </c>
      <c r="N17" s="19">
        <v>15100</v>
      </c>
      <c r="O17" s="53">
        <f t="shared" si="0"/>
        <v>137338.218390805</v>
      </c>
      <c r="P17" s="19">
        <v>15100</v>
      </c>
      <c r="Q17" s="19">
        <v>14398.275862069</v>
      </c>
      <c r="R17" s="19">
        <v>15000</v>
      </c>
      <c r="S17" s="19">
        <v>14368.9655172414</v>
      </c>
      <c r="T17" s="19">
        <v>15250</v>
      </c>
      <c r="U17" s="19">
        <v>15250</v>
      </c>
      <c r="V17" s="19">
        <v>15250</v>
      </c>
      <c r="W17" s="19">
        <v>15150</v>
      </c>
      <c r="X17" s="19">
        <v>14065</v>
      </c>
      <c r="Y17" s="19">
        <v>15150</v>
      </c>
      <c r="Z17" s="19">
        <v>15750</v>
      </c>
      <c r="AA17" s="19">
        <v>15150</v>
      </c>
      <c r="AB17" s="25">
        <f t="shared" si="1"/>
        <v>179882.24137931</v>
      </c>
      <c r="AC17" s="28">
        <v>15050</v>
      </c>
      <c r="AD17" s="28">
        <v>15150</v>
      </c>
      <c r="AE17" s="28">
        <v>15050</v>
      </c>
      <c r="AF17" s="28">
        <v>15200</v>
      </c>
      <c r="AG17" s="28">
        <v>15113.22</v>
      </c>
      <c r="AH17" s="28">
        <v>13117.24</v>
      </c>
      <c r="AI17" s="31"/>
      <c r="AJ17" s="31"/>
      <c r="AK17" s="31"/>
      <c r="AL17" s="32"/>
      <c r="AM17" s="31"/>
      <c r="AN17" s="32"/>
      <c r="AO17" s="34">
        <f t="shared" si="2"/>
        <v>88680.46</v>
      </c>
    </row>
    <row r="18" ht="14.5" spans="1:41">
      <c r="A18" s="13">
        <v>14</v>
      </c>
      <c r="B18" s="14" t="s">
        <v>465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6295.4</v>
      </c>
      <c r="N18" s="15">
        <v>7648.9224137931</v>
      </c>
      <c r="O18" s="52">
        <f t="shared" si="0"/>
        <v>13944.3224137931</v>
      </c>
      <c r="P18" s="15">
        <v>7715</v>
      </c>
      <c r="Q18" s="15">
        <v>7673.48</v>
      </c>
      <c r="R18" s="15">
        <v>7354.6</v>
      </c>
      <c r="S18" s="15">
        <v>7404.6</v>
      </c>
      <c r="T18" s="15">
        <v>7619.575</v>
      </c>
      <c r="U18" s="15">
        <v>8148.46</v>
      </c>
      <c r="V18" s="15">
        <v>7964.5</v>
      </c>
      <c r="W18" s="15">
        <v>6306</v>
      </c>
      <c r="X18" s="15">
        <v>6326.47</v>
      </c>
      <c r="Y18" s="15">
        <v>6006.37</v>
      </c>
      <c r="Z18" s="15">
        <v>7607.16</v>
      </c>
      <c r="AA18" s="15">
        <v>8325</v>
      </c>
      <c r="AB18" s="24">
        <f t="shared" si="1"/>
        <v>88451.215</v>
      </c>
      <c r="AC18" s="21">
        <v>11641.32</v>
      </c>
      <c r="AD18" s="21">
        <v>9367</v>
      </c>
      <c r="AE18" s="21">
        <v>16100</v>
      </c>
      <c r="AF18" s="21">
        <v>17667.2</v>
      </c>
      <c r="AG18" s="21">
        <v>8817.35</v>
      </c>
      <c r="AH18" s="21">
        <v>9668</v>
      </c>
      <c r="AI18" s="29"/>
      <c r="AJ18" s="29"/>
      <c r="AK18" s="29"/>
      <c r="AL18" s="30"/>
      <c r="AM18" s="29"/>
      <c r="AN18" s="30"/>
      <c r="AO18" s="33">
        <f t="shared" si="2"/>
        <v>73260.87</v>
      </c>
    </row>
    <row r="19" ht="14.5" spans="1:41">
      <c r="A19" s="13">
        <v>15</v>
      </c>
      <c r="B19" s="14" t="s">
        <v>470</v>
      </c>
      <c r="C19" s="15">
        <v>6069.93103448276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8043.75862068965</v>
      </c>
      <c r="O19" s="52">
        <f t="shared" si="0"/>
        <v>14113.6896551724</v>
      </c>
      <c r="P19" s="15">
        <v>7368.75862068966</v>
      </c>
      <c r="Q19" s="15">
        <v>5677.58620689655</v>
      </c>
      <c r="R19" s="15">
        <v>8376.8</v>
      </c>
      <c r="S19" s="15">
        <v>8703.6</v>
      </c>
      <c r="T19" s="15">
        <v>8250</v>
      </c>
      <c r="U19" s="15">
        <v>8350</v>
      </c>
      <c r="V19" s="15">
        <v>7305.98850574713</v>
      </c>
      <c r="W19" s="15">
        <v>7187</v>
      </c>
      <c r="X19" s="15">
        <v>6776</v>
      </c>
      <c r="Y19" s="15">
        <v>4858</v>
      </c>
      <c r="Z19" s="15">
        <v>0</v>
      </c>
      <c r="AA19" s="15">
        <v>0</v>
      </c>
      <c r="AB19" s="24">
        <f t="shared" si="1"/>
        <v>72853.7333333333</v>
      </c>
      <c r="AC19" s="21"/>
      <c r="AD19" s="21"/>
      <c r="AE19" s="21"/>
      <c r="AF19" s="21"/>
      <c r="AG19" s="21"/>
      <c r="AH19" s="21"/>
      <c r="AI19" s="29"/>
      <c r="AJ19" s="29"/>
      <c r="AK19" s="29"/>
      <c r="AL19" s="29"/>
      <c r="AM19" s="29"/>
      <c r="AN19" s="29"/>
      <c r="AO19" s="33">
        <f t="shared" si="2"/>
        <v>0</v>
      </c>
    </row>
    <row r="20" s="39" customFormat="1" ht="14.5" spans="1:41">
      <c r="A20" s="17">
        <v>16</v>
      </c>
      <c r="B20" s="18" t="s">
        <v>476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3052.18103448276</v>
      </c>
      <c r="K20" s="19">
        <v>4201</v>
      </c>
      <c r="L20" s="19">
        <v>4001</v>
      </c>
      <c r="M20" s="19">
        <v>4805.88505747126</v>
      </c>
      <c r="N20" s="19">
        <v>5018</v>
      </c>
      <c r="O20" s="53">
        <f t="shared" si="0"/>
        <v>21078.066091954</v>
      </c>
      <c r="P20" s="19">
        <v>5018</v>
      </c>
      <c r="Q20" s="19">
        <v>5018</v>
      </c>
      <c r="R20" s="19">
        <v>4899.4784</v>
      </c>
      <c r="S20" s="19">
        <v>4999.4784</v>
      </c>
      <c r="T20" s="19">
        <v>4899.4784</v>
      </c>
      <c r="U20" s="19">
        <v>4899.4784</v>
      </c>
      <c r="V20" s="19">
        <v>922.762298850575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25">
        <f t="shared" si="1"/>
        <v>30656.6758988506</v>
      </c>
      <c r="AC20" s="28"/>
      <c r="AD20" s="28"/>
      <c r="AE20" s="28"/>
      <c r="AF20" s="28"/>
      <c r="AG20" s="28"/>
      <c r="AH20" s="28"/>
      <c r="AI20" s="31"/>
      <c r="AJ20" s="31"/>
      <c r="AK20" s="31"/>
      <c r="AL20" s="32"/>
      <c r="AM20" s="31"/>
      <c r="AN20" s="32"/>
      <c r="AO20" s="34">
        <f t="shared" si="2"/>
        <v>0</v>
      </c>
    </row>
    <row r="21" ht="14.5" spans="1:41">
      <c r="A21" s="13">
        <v>17</v>
      </c>
      <c r="B21" s="14" t="s">
        <v>480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3741</v>
      </c>
      <c r="O21" s="52">
        <f t="shared" si="0"/>
        <v>3741</v>
      </c>
      <c r="P21" s="15">
        <v>4354</v>
      </c>
      <c r="Q21" s="15">
        <v>3764.59195402299</v>
      </c>
      <c r="R21" s="15">
        <v>4353.96</v>
      </c>
      <c r="S21" s="15">
        <v>4453.96</v>
      </c>
      <c r="T21" s="15">
        <v>4453.96</v>
      </c>
      <c r="U21" s="15">
        <v>4354.26496</v>
      </c>
      <c r="V21" s="15">
        <v>4453.96</v>
      </c>
      <c r="W21" s="15">
        <v>4304</v>
      </c>
      <c r="X21" s="15">
        <v>4317</v>
      </c>
      <c r="Y21" s="15">
        <v>4204</v>
      </c>
      <c r="Z21" s="15">
        <v>4404</v>
      </c>
      <c r="AA21" s="15">
        <v>4404</v>
      </c>
      <c r="AB21" s="24">
        <f t="shared" si="1"/>
        <v>51821.696914023</v>
      </c>
      <c r="AC21" s="21">
        <v>4054.8</v>
      </c>
      <c r="AD21" s="21">
        <v>4154.8</v>
      </c>
      <c r="AE21" s="21">
        <v>4404</v>
      </c>
      <c r="AF21" s="21">
        <v>4504</v>
      </c>
      <c r="AG21" s="21">
        <v>4504</v>
      </c>
      <c r="AH21" s="21">
        <v>4404</v>
      </c>
      <c r="AI21" s="29"/>
      <c r="AJ21" s="29"/>
      <c r="AK21" s="29"/>
      <c r="AL21" s="29"/>
      <c r="AM21" s="29"/>
      <c r="AN21" s="29"/>
      <c r="AO21" s="33">
        <f t="shared" si="2"/>
        <v>26025.6</v>
      </c>
    </row>
    <row r="22" ht="14.5" spans="1:41">
      <c r="A22" s="13">
        <v>18</v>
      </c>
      <c r="B22" s="14" t="s">
        <v>487</v>
      </c>
      <c r="C22" s="15">
        <v>1150</v>
      </c>
      <c r="D22" s="15">
        <v>950</v>
      </c>
      <c r="E22" s="15">
        <v>1150</v>
      </c>
      <c r="F22" s="15">
        <v>3064</v>
      </c>
      <c r="G22" s="15">
        <v>2939</v>
      </c>
      <c r="H22" s="15">
        <v>2700</v>
      </c>
      <c r="I22" s="15">
        <v>3323.79310344828</v>
      </c>
      <c r="J22" s="15">
        <v>3502</v>
      </c>
      <c r="K22" s="15">
        <v>3402</v>
      </c>
      <c r="L22" s="15">
        <v>3402</v>
      </c>
      <c r="M22" s="15">
        <v>2998.36781609195</v>
      </c>
      <c r="N22" s="15">
        <v>3402</v>
      </c>
      <c r="O22" s="52">
        <f t="shared" si="0"/>
        <v>31983.1609195402</v>
      </c>
      <c r="P22" s="15">
        <v>3452</v>
      </c>
      <c r="Q22" s="15">
        <v>3452</v>
      </c>
      <c r="R22" s="15">
        <v>3452.465</v>
      </c>
      <c r="S22" s="15">
        <v>3552.465</v>
      </c>
      <c r="T22" s="15">
        <v>3691</v>
      </c>
      <c r="U22" s="15">
        <v>4057.22</v>
      </c>
      <c r="V22" s="15">
        <v>3948.04</v>
      </c>
      <c r="W22" s="15">
        <v>3983.61</v>
      </c>
      <c r="X22" s="15">
        <v>3890</v>
      </c>
      <c r="Y22" s="15">
        <v>3743</v>
      </c>
      <c r="Z22" s="15">
        <v>3795</v>
      </c>
      <c r="AA22" s="15">
        <v>3718.99</v>
      </c>
      <c r="AB22" s="24">
        <f t="shared" si="1"/>
        <v>44735.79</v>
      </c>
      <c r="AC22" s="21">
        <v>4535.4</v>
      </c>
      <c r="AD22" s="21">
        <v>4564.66</v>
      </c>
      <c r="AE22" s="21">
        <v>4639.15</v>
      </c>
      <c r="AF22" s="21">
        <v>4514.33</v>
      </c>
      <c r="AG22" s="21">
        <v>4201</v>
      </c>
      <c r="AH22" s="21">
        <v>4201</v>
      </c>
      <c r="AI22" s="29"/>
      <c r="AJ22" s="29"/>
      <c r="AK22" s="29"/>
      <c r="AL22" s="29"/>
      <c r="AM22" s="29"/>
      <c r="AN22" s="29"/>
      <c r="AO22" s="33">
        <f t="shared" si="2"/>
        <v>26655.54</v>
      </c>
    </row>
    <row r="23" s="39" customFormat="1" ht="14.5" spans="1:41">
      <c r="A23" s="17">
        <v>19</v>
      </c>
      <c r="B23" s="18" t="s">
        <v>492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53">
        <f t="shared" si="0"/>
        <v>0</v>
      </c>
      <c r="P23" s="19">
        <v>0</v>
      </c>
      <c r="Q23" s="19">
        <v>0</v>
      </c>
      <c r="R23" s="19">
        <v>2797.79310344828</v>
      </c>
      <c r="S23" s="19">
        <v>5271</v>
      </c>
      <c r="T23" s="19">
        <v>5271</v>
      </c>
      <c r="U23" s="19">
        <v>4865.01149425287</v>
      </c>
      <c r="V23" s="19">
        <v>6000</v>
      </c>
      <c r="W23" s="19">
        <v>5814</v>
      </c>
      <c r="X23" s="19">
        <v>5357</v>
      </c>
      <c r="Y23" s="19">
        <v>5900</v>
      </c>
      <c r="Z23" s="19">
        <v>5900</v>
      </c>
      <c r="AA23" s="19">
        <v>5900</v>
      </c>
      <c r="AB23" s="25">
        <f t="shared" si="1"/>
        <v>53075.8045977011</v>
      </c>
      <c r="AC23" s="28">
        <v>6100</v>
      </c>
      <c r="AD23" s="28">
        <v>5539.08</v>
      </c>
      <c r="AE23" s="28">
        <v>6005</v>
      </c>
      <c r="AF23" s="28">
        <v>6155</v>
      </c>
      <c r="AG23" s="28">
        <v>5438.96</v>
      </c>
      <c r="AH23" s="28">
        <v>1990</v>
      </c>
      <c r="AI23" s="31"/>
      <c r="AJ23" s="31"/>
      <c r="AK23" s="31"/>
      <c r="AL23" s="31"/>
      <c r="AM23" s="31"/>
      <c r="AN23" s="31"/>
      <c r="AO23" s="34">
        <f t="shared" si="2"/>
        <v>31228.04</v>
      </c>
    </row>
    <row r="24" ht="14.5" spans="1:41">
      <c r="A24" s="13">
        <v>20</v>
      </c>
      <c r="B24" s="14" t="s">
        <v>496</v>
      </c>
      <c r="C24" s="15">
        <v>6926</v>
      </c>
      <c r="D24" s="15">
        <v>6820</v>
      </c>
      <c r="E24" s="15">
        <v>6876</v>
      </c>
      <c r="F24" s="15">
        <v>6870</v>
      </c>
      <c r="G24" s="15">
        <v>6870</v>
      </c>
      <c r="H24" s="15">
        <v>7082</v>
      </c>
      <c r="I24" s="15">
        <v>6976</v>
      </c>
      <c r="J24" s="15">
        <v>6976</v>
      </c>
      <c r="K24" s="15">
        <v>7182</v>
      </c>
      <c r="L24" s="15">
        <v>6770</v>
      </c>
      <c r="M24" s="15">
        <v>6876</v>
      </c>
      <c r="N24" s="15">
        <v>7088</v>
      </c>
      <c r="O24" s="52">
        <f t="shared" si="0"/>
        <v>83312</v>
      </c>
      <c r="P24" s="15">
        <v>8350</v>
      </c>
      <c r="Q24" s="15">
        <v>8250</v>
      </c>
      <c r="R24" s="15">
        <v>8108</v>
      </c>
      <c r="S24" s="15">
        <v>8400</v>
      </c>
      <c r="T24" s="15">
        <v>7992</v>
      </c>
      <c r="U24" s="15">
        <v>8136</v>
      </c>
      <c r="V24" s="15">
        <v>8208</v>
      </c>
      <c r="W24" s="15">
        <v>7823.52</v>
      </c>
      <c r="X24" s="15">
        <v>7920</v>
      </c>
      <c r="Y24" s="15">
        <v>6644</v>
      </c>
      <c r="Z24" s="15">
        <v>6788</v>
      </c>
      <c r="AA24" s="15">
        <v>6692</v>
      </c>
      <c r="AB24" s="24">
        <f t="shared" si="1"/>
        <v>93311.52</v>
      </c>
      <c r="AC24" s="21">
        <v>6513.3</v>
      </c>
      <c r="AD24" s="21">
        <v>7964.47</v>
      </c>
      <c r="AE24" s="21">
        <v>13358</v>
      </c>
      <c r="AF24" s="21">
        <v>5172</v>
      </c>
      <c r="AG24" s="21">
        <v>5028</v>
      </c>
      <c r="AH24" s="21">
        <v>4974</v>
      </c>
      <c r="AI24" s="29"/>
      <c r="AJ24" s="29"/>
      <c r="AK24" s="29"/>
      <c r="AL24" s="29"/>
      <c r="AM24" s="29"/>
      <c r="AN24" s="29"/>
      <c r="AO24" s="33">
        <f t="shared" si="2"/>
        <v>43009.77</v>
      </c>
    </row>
    <row r="25" ht="14.5" spans="1:41">
      <c r="A25" s="13">
        <v>21</v>
      </c>
      <c r="B25" s="14" t="s">
        <v>499</v>
      </c>
      <c r="C25" s="15">
        <v>6596.525</v>
      </c>
      <c r="D25" s="15">
        <v>6841.85</v>
      </c>
      <c r="E25" s="15">
        <v>6789.03</v>
      </c>
      <c r="F25" s="15">
        <v>6579.43</v>
      </c>
      <c r="G25" s="15">
        <v>6804.855</v>
      </c>
      <c r="H25" s="15">
        <v>7488.48</v>
      </c>
      <c r="I25" s="15">
        <v>7438.3</v>
      </c>
      <c r="J25" s="15">
        <v>7199.86</v>
      </c>
      <c r="K25" s="15">
        <v>6214.54</v>
      </c>
      <c r="L25" s="15">
        <v>6325.68</v>
      </c>
      <c r="M25" s="15">
        <v>6158.36</v>
      </c>
      <c r="N25" s="15">
        <v>6295.08</v>
      </c>
      <c r="O25" s="52">
        <f t="shared" si="0"/>
        <v>80731.99</v>
      </c>
      <c r="P25" s="15">
        <v>5554.56</v>
      </c>
      <c r="Q25" s="15">
        <v>5303.64</v>
      </c>
      <c r="R25" s="15">
        <v>5977.16</v>
      </c>
      <c r="S25" s="15">
        <v>5329.48</v>
      </c>
      <c r="T25" s="15">
        <v>5380.52</v>
      </c>
      <c r="U25" s="15">
        <v>5121.4</v>
      </c>
      <c r="V25" s="15">
        <v>6096.56</v>
      </c>
      <c r="W25" s="15">
        <v>4918</v>
      </c>
      <c r="X25" s="15">
        <v>4913</v>
      </c>
      <c r="Y25" s="15">
        <v>4740</v>
      </c>
      <c r="Z25" s="15">
        <v>5294</v>
      </c>
      <c r="AA25" s="15">
        <v>5518</v>
      </c>
      <c r="AB25" s="24">
        <f t="shared" si="1"/>
        <v>64146.32</v>
      </c>
      <c r="AC25" s="21">
        <v>5201.84</v>
      </c>
      <c r="AD25" s="21">
        <v>4813</v>
      </c>
      <c r="AE25" s="21">
        <v>6173.04</v>
      </c>
      <c r="AF25" s="21">
        <v>4996.26</v>
      </c>
      <c r="AG25" s="21">
        <v>6173.27</v>
      </c>
      <c r="AH25" s="21">
        <v>5817.19</v>
      </c>
      <c r="AI25" s="29"/>
      <c r="AJ25" s="29"/>
      <c r="AK25" s="29"/>
      <c r="AL25" s="29"/>
      <c r="AM25" s="29"/>
      <c r="AN25" s="29"/>
      <c r="AO25" s="33">
        <f t="shared" si="2"/>
        <v>33174.6</v>
      </c>
    </row>
    <row r="26" ht="14.5" spans="1:41">
      <c r="A26" s="13">
        <v>22</v>
      </c>
      <c r="B26" s="14" t="s">
        <v>504</v>
      </c>
      <c r="C26" s="15">
        <v>4966</v>
      </c>
      <c r="D26" s="15">
        <v>4866</v>
      </c>
      <c r="E26" s="15">
        <v>4966</v>
      </c>
      <c r="F26" s="15">
        <v>5116</v>
      </c>
      <c r="G26" s="15">
        <v>5116</v>
      </c>
      <c r="H26" s="15">
        <v>5116</v>
      </c>
      <c r="I26" s="15">
        <v>5116</v>
      </c>
      <c r="J26" s="15">
        <v>5116</v>
      </c>
      <c r="K26" s="15">
        <v>5116</v>
      </c>
      <c r="L26" s="15">
        <v>5016</v>
      </c>
      <c r="M26" s="15">
        <v>5016</v>
      </c>
      <c r="N26" s="15">
        <v>4916</v>
      </c>
      <c r="O26" s="52">
        <f t="shared" si="0"/>
        <v>60442</v>
      </c>
      <c r="P26" s="15">
        <v>5016</v>
      </c>
      <c r="Q26" s="15">
        <v>3162.98850574713</v>
      </c>
      <c r="R26" s="15">
        <v>4696.80868965517</v>
      </c>
      <c r="S26" s="15">
        <v>5165.932</v>
      </c>
      <c r="T26" s="15">
        <v>4618.48997701149</v>
      </c>
      <c r="U26" s="15">
        <v>4842.21098850575</v>
      </c>
      <c r="V26" s="15">
        <v>5165.932</v>
      </c>
      <c r="W26" s="15">
        <v>5340</v>
      </c>
      <c r="X26" s="15">
        <v>5166</v>
      </c>
      <c r="Y26" s="15">
        <v>5066</v>
      </c>
      <c r="Z26" s="15">
        <v>5066</v>
      </c>
      <c r="AA26" s="15">
        <v>5066</v>
      </c>
      <c r="AB26" s="24">
        <f t="shared" si="1"/>
        <v>58372.3621609195</v>
      </c>
      <c r="AC26" s="21">
        <v>5489</v>
      </c>
      <c r="AD26" s="21">
        <v>4673.28</v>
      </c>
      <c r="AE26" s="21">
        <v>5489</v>
      </c>
      <c r="AF26" s="21">
        <v>5764</v>
      </c>
      <c r="AG26" s="21">
        <v>5716.32</v>
      </c>
      <c r="AH26" s="21">
        <v>6043.64</v>
      </c>
      <c r="AI26" s="29"/>
      <c r="AJ26" s="29"/>
      <c r="AK26" s="29"/>
      <c r="AL26" s="29"/>
      <c r="AM26" s="29"/>
      <c r="AN26" s="29"/>
      <c r="AO26" s="33">
        <f t="shared" si="2"/>
        <v>33175.24</v>
      </c>
    </row>
    <row r="27" ht="14.5" spans="1:41">
      <c r="A27" s="13">
        <v>23</v>
      </c>
      <c r="B27" s="14" t="s">
        <v>508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52">
        <f t="shared" si="0"/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2957</v>
      </c>
      <c r="Y27" s="15">
        <v>2934</v>
      </c>
      <c r="Z27" s="15">
        <v>2455</v>
      </c>
      <c r="AA27" s="15">
        <v>2360</v>
      </c>
      <c r="AB27" s="24">
        <f t="shared" si="1"/>
        <v>10706</v>
      </c>
      <c r="AC27" s="21">
        <v>4467.04</v>
      </c>
      <c r="AD27" s="21">
        <v>1523.25</v>
      </c>
      <c r="AE27" s="21">
        <v>2280</v>
      </c>
      <c r="AF27" s="21">
        <v>7872.99</v>
      </c>
      <c r="AG27" s="21">
        <v>2740</v>
      </c>
      <c r="AH27" s="21">
        <v>2540</v>
      </c>
      <c r="AI27" s="29"/>
      <c r="AJ27" s="29"/>
      <c r="AK27" s="29"/>
      <c r="AL27" s="29"/>
      <c r="AM27" s="29"/>
      <c r="AN27" s="37"/>
      <c r="AO27" s="33">
        <f t="shared" si="2"/>
        <v>21423.28</v>
      </c>
    </row>
    <row r="28" ht="14.5" spans="1:41">
      <c r="A28" s="13">
        <v>24</v>
      </c>
      <c r="B28" s="14" t="s">
        <v>516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52">
        <f t="shared" si="0"/>
        <v>0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24">
        <f t="shared" si="1"/>
        <v>0</v>
      </c>
      <c r="AC28" s="21">
        <v>4510</v>
      </c>
      <c r="AD28" s="21">
        <v>4510</v>
      </c>
      <c r="AE28" s="21">
        <v>4610</v>
      </c>
      <c r="AF28" s="21">
        <v>4710</v>
      </c>
      <c r="AG28" s="21">
        <v>4710</v>
      </c>
      <c r="AH28" s="21">
        <v>4557.59</v>
      </c>
      <c r="AI28" s="29"/>
      <c r="AJ28" s="29"/>
      <c r="AK28" s="29"/>
      <c r="AL28" s="29"/>
      <c r="AM28" s="29"/>
      <c r="AN28" s="29"/>
      <c r="AO28" s="33">
        <f t="shared" si="2"/>
        <v>27607.59</v>
      </c>
    </row>
    <row r="29" ht="14.5" spans="1:41">
      <c r="A29" s="13">
        <v>25</v>
      </c>
      <c r="B29" s="14" t="s">
        <v>522</v>
      </c>
      <c r="C29" s="15">
        <v>2487.26436781609</v>
      </c>
      <c r="D29" s="15">
        <v>2430.73563218391</v>
      </c>
      <c r="E29" s="15">
        <v>5018</v>
      </c>
      <c r="F29" s="15">
        <v>5756</v>
      </c>
      <c r="G29" s="15">
        <v>5656</v>
      </c>
      <c r="H29" s="15">
        <v>5756</v>
      </c>
      <c r="I29" s="15">
        <v>5047.02804597701</v>
      </c>
      <c r="J29" s="15">
        <v>5756</v>
      </c>
      <c r="K29" s="15">
        <v>5756</v>
      </c>
      <c r="L29" s="15">
        <v>5656</v>
      </c>
      <c r="M29" s="15">
        <v>5656</v>
      </c>
      <c r="N29" s="15">
        <v>5622.2</v>
      </c>
      <c r="O29" s="52">
        <f t="shared" si="0"/>
        <v>60597.228045977</v>
      </c>
      <c r="P29" s="15">
        <v>5300.55172413793</v>
      </c>
      <c r="Q29" s="15">
        <v>5706</v>
      </c>
      <c r="R29" s="15">
        <v>5710.6</v>
      </c>
      <c r="S29" s="15">
        <v>5186.13505747126</v>
      </c>
      <c r="T29" s="15">
        <v>5806.25</v>
      </c>
      <c r="U29" s="15">
        <v>5806.25</v>
      </c>
      <c r="V29" s="15">
        <v>5806.25</v>
      </c>
      <c r="W29" s="15">
        <v>6118.26</v>
      </c>
      <c r="X29" s="15">
        <v>5992</v>
      </c>
      <c r="Y29" s="15">
        <v>6039</v>
      </c>
      <c r="Z29" s="15">
        <v>6039</v>
      </c>
      <c r="AA29" s="15">
        <v>6039</v>
      </c>
      <c r="AB29" s="24">
        <f t="shared" si="1"/>
        <v>69549.2967816092</v>
      </c>
      <c r="AC29" s="21">
        <v>6541</v>
      </c>
      <c r="AD29" s="21">
        <v>5922.7</v>
      </c>
      <c r="AE29" s="21">
        <v>5922.7</v>
      </c>
      <c r="AF29" s="21">
        <v>6208.37</v>
      </c>
      <c r="AG29" s="21">
        <v>4089</v>
      </c>
      <c r="AH29" s="21">
        <v>4169.1</v>
      </c>
      <c r="AI29" s="29"/>
      <c r="AJ29" s="29"/>
      <c r="AK29" s="29"/>
      <c r="AL29" s="29"/>
      <c r="AM29" s="29"/>
      <c r="AN29" s="29"/>
      <c r="AO29" s="33">
        <f t="shared" si="2"/>
        <v>32852.87</v>
      </c>
    </row>
    <row r="30" ht="14.5" spans="1:41">
      <c r="A30" s="13">
        <v>26</v>
      </c>
      <c r="B30" s="14" t="s">
        <v>526</v>
      </c>
      <c r="C30" s="15">
        <v>821.875000000001</v>
      </c>
      <c r="D30" s="15">
        <v>900</v>
      </c>
      <c r="E30" s="15">
        <v>1886.75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3452</v>
      </c>
      <c r="N30" s="15">
        <v>3190.69540229885</v>
      </c>
      <c r="O30" s="52">
        <f t="shared" si="0"/>
        <v>10251.3204022989</v>
      </c>
      <c r="P30" s="15">
        <v>3452</v>
      </c>
      <c r="Q30" s="15">
        <v>3452</v>
      </c>
      <c r="R30" s="15">
        <v>3105.7291091954</v>
      </c>
      <c r="S30" s="15">
        <v>3296.02982758621</v>
      </c>
      <c r="T30" s="15">
        <v>4115</v>
      </c>
      <c r="U30" s="15">
        <v>4541.61206896552</v>
      </c>
      <c r="V30" s="15">
        <v>4633</v>
      </c>
      <c r="W30" s="15">
        <v>4210</v>
      </c>
      <c r="X30" s="15">
        <v>4579</v>
      </c>
      <c r="Y30" s="15">
        <v>4445</v>
      </c>
      <c r="Z30" s="15">
        <v>4671</v>
      </c>
      <c r="AA30" s="15">
        <v>5189</v>
      </c>
      <c r="AB30" s="24">
        <f t="shared" si="1"/>
        <v>49689.3710057471</v>
      </c>
      <c r="AC30" s="21">
        <v>5463</v>
      </c>
      <c r="AD30" s="21">
        <v>4515</v>
      </c>
      <c r="AE30" s="21">
        <v>5075</v>
      </c>
      <c r="AF30" s="21">
        <v>4921.61</v>
      </c>
      <c r="AG30" s="21">
        <v>5030</v>
      </c>
      <c r="AH30" s="21">
        <v>5293</v>
      </c>
      <c r="AI30" s="29"/>
      <c r="AJ30" s="29"/>
      <c r="AK30" s="29"/>
      <c r="AL30" s="29"/>
      <c r="AM30" s="29"/>
      <c r="AN30" s="29"/>
      <c r="AO30" s="33">
        <f t="shared" si="2"/>
        <v>30297.61</v>
      </c>
    </row>
    <row r="31" ht="14.5" spans="1:41">
      <c r="A31" s="13">
        <v>27</v>
      </c>
      <c r="B31" s="14" t="s">
        <v>530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52">
        <f t="shared" si="0"/>
        <v>0</v>
      </c>
      <c r="P31" s="15">
        <v>0</v>
      </c>
      <c r="Q31" s="15">
        <v>0</v>
      </c>
      <c r="R31" s="15">
        <v>2797.14942528736</v>
      </c>
      <c r="S31" s="15">
        <v>3402</v>
      </c>
      <c r="T31" s="15">
        <v>3302</v>
      </c>
      <c r="U31" s="15">
        <v>3467.24</v>
      </c>
      <c r="V31" s="15">
        <v>3895.87770114942</v>
      </c>
      <c r="W31" s="15">
        <v>3955</v>
      </c>
      <c r="X31" s="15">
        <v>3641</v>
      </c>
      <c r="Y31" s="15">
        <v>3541</v>
      </c>
      <c r="Z31" s="15">
        <v>3541</v>
      </c>
      <c r="AA31" s="15">
        <v>3541</v>
      </c>
      <c r="AB31" s="24">
        <f t="shared" si="1"/>
        <v>35083.2671264368</v>
      </c>
      <c r="AC31" s="21">
        <v>3963.01</v>
      </c>
      <c r="AD31" s="21">
        <v>4154</v>
      </c>
      <c r="AE31" s="21">
        <v>4154</v>
      </c>
      <c r="AF31" s="21">
        <v>4360.91</v>
      </c>
      <c r="AG31" s="21">
        <v>4298.85</v>
      </c>
      <c r="AH31" s="21">
        <v>4351.43</v>
      </c>
      <c r="AI31" s="29"/>
      <c r="AJ31" s="29"/>
      <c r="AK31" s="29"/>
      <c r="AL31" s="30"/>
      <c r="AM31" s="29"/>
      <c r="AN31" s="30"/>
      <c r="AO31" s="33">
        <f t="shared" si="2"/>
        <v>25282.2</v>
      </c>
    </row>
    <row r="32" ht="14.5" spans="1:41">
      <c r="A32" s="13">
        <v>28</v>
      </c>
      <c r="B32" s="14" t="s">
        <v>536</v>
      </c>
      <c r="C32" s="15">
        <v>5200</v>
      </c>
      <c r="D32" s="15">
        <v>5200</v>
      </c>
      <c r="E32" s="15">
        <v>5200</v>
      </c>
      <c r="F32" s="15">
        <v>5955.90804597701</v>
      </c>
      <c r="G32" s="15">
        <v>6124</v>
      </c>
      <c r="H32" s="15">
        <v>6124</v>
      </c>
      <c r="I32" s="15">
        <v>6124</v>
      </c>
      <c r="J32" s="15">
        <v>6124</v>
      </c>
      <c r="K32" s="15">
        <v>5751.63218390805</v>
      </c>
      <c r="L32" s="15">
        <v>5656.22988505747</v>
      </c>
      <c r="M32" s="15">
        <v>6024</v>
      </c>
      <c r="N32" s="15">
        <v>6024</v>
      </c>
      <c r="O32" s="52">
        <f t="shared" si="0"/>
        <v>69507.7701149425</v>
      </c>
      <c r="P32" s="15">
        <v>5974</v>
      </c>
      <c r="Q32" s="15">
        <v>6074</v>
      </c>
      <c r="R32" s="15">
        <v>4326.625</v>
      </c>
      <c r="S32" s="15">
        <v>4326.625</v>
      </c>
      <c r="T32" s="15">
        <v>5724.325</v>
      </c>
      <c r="U32" s="15">
        <v>6313.52</v>
      </c>
      <c r="V32" s="15">
        <v>6019.49471264368</v>
      </c>
      <c r="W32" s="15">
        <v>5893.75</v>
      </c>
      <c r="X32" s="15">
        <v>4104</v>
      </c>
      <c r="Y32" s="15">
        <v>4559</v>
      </c>
      <c r="Z32" s="15">
        <v>4973</v>
      </c>
      <c r="AA32" s="15">
        <v>4799</v>
      </c>
      <c r="AB32" s="24">
        <f t="shared" si="1"/>
        <v>63087.3397126437</v>
      </c>
      <c r="AC32" s="21">
        <v>4758.7</v>
      </c>
      <c r="AD32" s="21">
        <v>4516.76</v>
      </c>
      <c r="AE32" s="21">
        <v>9198.03</v>
      </c>
      <c r="AF32" s="21">
        <v>6241.23</v>
      </c>
      <c r="AG32" s="21">
        <v>4478.65</v>
      </c>
      <c r="AH32" s="21">
        <v>1265.82</v>
      </c>
      <c r="AI32" s="29"/>
      <c r="AJ32" s="29"/>
      <c r="AK32" s="29"/>
      <c r="AL32" s="29"/>
      <c r="AM32" s="29"/>
      <c r="AN32" s="29"/>
      <c r="AO32" s="33">
        <f t="shared" si="2"/>
        <v>30459.19</v>
      </c>
    </row>
    <row r="33" ht="14.5" spans="1:41">
      <c r="A33" s="13">
        <v>29</v>
      </c>
      <c r="B33" s="14"/>
      <c r="C33" s="21">
        <f>SUM(C5:C32)</f>
        <v>104247.12091954</v>
      </c>
      <c r="D33" s="21">
        <f t="shared" ref="D33:O33" si="3">SUM(D5:D32)</f>
        <v>99062.0817241379</v>
      </c>
      <c r="E33" s="21">
        <f t="shared" si="3"/>
        <v>107294.04137931</v>
      </c>
      <c r="F33" s="21">
        <f t="shared" si="3"/>
        <v>126464.211609195</v>
      </c>
      <c r="G33" s="21">
        <f t="shared" si="3"/>
        <v>124517.362068966</v>
      </c>
      <c r="H33" s="21">
        <f t="shared" si="3"/>
        <v>124629.36</v>
      </c>
      <c r="I33" s="21">
        <f t="shared" si="3"/>
        <v>128124.944597701</v>
      </c>
      <c r="J33" s="21">
        <f t="shared" si="3"/>
        <v>133618.641034483</v>
      </c>
      <c r="K33" s="21">
        <f t="shared" si="3"/>
        <v>132505.772183908</v>
      </c>
      <c r="L33" s="21">
        <f t="shared" si="3"/>
        <v>123749.336666667</v>
      </c>
      <c r="M33" s="21">
        <f t="shared" si="3"/>
        <v>152046.392873563</v>
      </c>
      <c r="N33" s="21">
        <f t="shared" si="3"/>
        <v>163894.196436782</v>
      </c>
      <c r="O33" s="54">
        <f t="shared" si="3"/>
        <v>1520153.46149425</v>
      </c>
      <c r="P33" s="55">
        <f t="shared" ref="P33:AO33" si="4">SUM(P5:P32)</f>
        <v>168823.287701149</v>
      </c>
      <c r="Q33" s="55">
        <f t="shared" si="4"/>
        <v>154760.93816092</v>
      </c>
      <c r="R33" s="55">
        <f t="shared" si="4"/>
        <v>168776.015210345</v>
      </c>
      <c r="S33" s="55">
        <f t="shared" si="4"/>
        <v>175040.955629885</v>
      </c>
      <c r="T33" s="55">
        <f t="shared" si="4"/>
        <v>180440.970518621</v>
      </c>
      <c r="U33" s="55">
        <f t="shared" si="4"/>
        <v>180745.78176</v>
      </c>
      <c r="V33" s="55">
        <f t="shared" si="4"/>
        <v>179804.755724138</v>
      </c>
      <c r="W33" s="55">
        <f t="shared" si="4"/>
        <v>174179.34</v>
      </c>
      <c r="X33" s="55">
        <f t="shared" si="4"/>
        <v>171986.47</v>
      </c>
      <c r="Y33" s="55">
        <f t="shared" si="4"/>
        <v>163621.37</v>
      </c>
      <c r="Z33" s="55">
        <f t="shared" si="4"/>
        <v>164177.16</v>
      </c>
      <c r="AA33" s="55">
        <f t="shared" si="4"/>
        <v>163349.99</v>
      </c>
      <c r="AB33" s="55">
        <f t="shared" si="4"/>
        <v>2045707.03470506</v>
      </c>
      <c r="AC33" s="55">
        <f t="shared" si="4"/>
        <v>178110.74</v>
      </c>
      <c r="AD33" s="55">
        <f t="shared" si="4"/>
        <v>179086.23</v>
      </c>
      <c r="AE33" s="55">
        <f t="shared" si="4"/>
        <v>199152.83</v>
      </c>
      <c r="AF33" s="55">
        <f t="shared" si="4"/>
        <v>195816.48</v>
      </c>
      <c r="AG33" s="55">
        <f t="shared" si="4"/>
        <v>166187.77</v>
      </c>
      <c r="AH33" s="55">
        <f t="shared" si="4"/>
        <v>158506</v>
      </c>
      <c r="AI33" s="55">
        <f t="shared" si="4"/>
        <v>0</v>
      </c>
      <c r="AJ33" s="55">
        <f t="shared" si="4"/>
        <v>0</v>
      </c>
      <c r="AK33" s="55">
        <f t="shared" si="4"/>
        <v>0</v>
      </c>
      <c r="AL33" s="55">
        <f t="shared" si="4"/>
        <v>0</v>
      </c>
      <c r="AM33" s="55">
        <f t="shared" si="4"/>
        <v>0</v>
      </c>
      <c r="AN33" s="55">
        <f t="shared" si="4"/>
        <v>0</v>
      </c>
      <c r="AO33" s="54">
        <f t="shared" si="4"/>
        <v>1076860.05</v>
      </c>
    </row>
    <row r="34" ht="14.5" spans="1:41">
      <c r="A34" s="44"/>
      <c r="B34" s="45"/>
      <c r="C34" s="46">
        <f>SUBTOTAL(9,C14:C23)</f>
        <v>22230.5370114943</v>
      </c>
      <c r="D34" s="46">
        <f t="shared" ref="D34:AO34" si="5">SUBTOTAL(9,D14:D23)</f>
        <v>15050.816091954</v>
      </c>
      <c r="E34" s="46">
        <f t="shared" si="5"/>
        <v>19916.2413793104</v>
      </c>
      <c r="F34" s="46">
        <f t="shared" si="5"/>
        <v>35223.183908046</v>
      </c>
      <c r="G34" s="46">
        <f t="shared" si="5"/>
        <v>36410.145</v>
      </c>
      <c r="H34" s="46">
        <f t="shared" si="5"/>
        <v>35852</v>
      </c>
      <c r="I34" s="46">
        <f t="shared" si="5"/>
        <v>36374.5131034483</v>
      </c>
      <c r="J34" s="46">
        <f t="shared" si="5"/>
        <v>39988.7810344828</v>
      </c>
      <c r="K34" s="46">
        <f t="shared" si="5"/>
        <v>40627.6</v>
      </c>
      <c r="L34" s="46">
        <f t="shared" si="5"/>
        <v>36907.4367816092</v>
      </c>
      <c r="M34" s="46">
        <f t="shared" si="5"/>
        <v>46708.6528735632</v>
      </c>
      <c r="N34" s="46">
        <f t="shared" si="5"/>
        <v>60394.2210344828</v>
      </c>
      <c r="O34" s="46">
        <f t="shared" si="5"/>
        <v>425684.128218391</v>
      </c>
      <c r="P34" s="46">
        <f t="shared" si="5"/>
        <v>60872.4386206897</v>
      </c>
      <c r="Q34" s="46">
        <f t="shared" si="5"/>
        <v>57240.9340229885</v>
      </c>
      <c r="R34" s="46">
        <f t="shared" si="5"/>
        <v>64111.1385034483</v>
      </c>
      <c r="S34" s="46">
        <f t="shared" si="5"/>
        <v>67395.9789172414</v>
      </c>
      <c r="T34" s="46">
        <f t="shared" si="5"/>
        <v>68336.3943462069</v>
      </c>
      <c r="U34" s="46">
        <f t="shared" si="5"/>
        <v>68377.6940956322</v>
      </c>
      <c r="V34" s="46">
        <f t="shared" si="5"/>
        <v>65516.1828045977</v>
      </c>
      <c r="W34" s="46">
        <f t="shared" si="5"/>
        <v>62695.61</v>
      </c>
      <c r="X34" s="46">
        <f t="shared" si="5"/>
        <v>60354.47</v>
      </c>
      <c r="Y34" s="46">
        <f t="shared" si="5"/>
        <v>58286.37</v>
      </c>
      <c r="Z34" s="46">
        <f t="shared" si="5"/>
        <v>56732.16</v>
      </c>
      <c r="AA34" s="46">
        <f t="shared" si="5"/>
        <v>56564.99</v>
      </c>
      <c r="AB34" s="46">
        <f t="shared" si="5"/>
        <v>746484.361310804</v>
      </c>
      <c r="AC34" s="46">
        <f t="shared" si="5"/>
        <v>60562.07</v>
      </c>
      <c r="AD34" s="46">
        <f t="shared" si="5"/>
        <v>58218.54</v>
      </c>
      <c r="AE34" s="46">
        <f t="shared" si="5"/>
        <v>59890.01</v>
      </c>
      <c r="AF34" s="46">
        <f t="shared" si="5"/>
        <v>59169.53</v>
      </c>
      <c r="AG34" s="46">
        <f t="shared" si="5"/>
        <v>49261.53</v>
      </c>
      <c r="AH34" s="46">
        <f t="shared" si="5"/>
        <v>44118.98</v>
      </c>
      <c r="AI34" s="56">
        <f t="shared" si="5"/>
        <v>0</v>
      </c>
      <c r="AJ34" s="56">
        <f t="shared" si="5"/>
        <v>0</v>
      </c>
      <c r="AK34" s="56">
        <f t="shared" si="5"/>
        <v>0</v>
      </c>
      <c r="AL34" s="57">
        <f t="shared" si="5"/>
        <v>0</v>
      </c>
      <c r="AM34" s="56">
        <f t="shared" si="5"/>
        <v>0</v>
      </c>
      <c r="AN34" s="57">
        <f t="shared" si="5"/>
        <v>0</v>
      </c>
      <c r="AO34" s="46">
        <f t="shared" si="5"/>
        <v>331220.66</v>
      </c>
    </row>
    <row r="35" spans="1:1">
      <c r="A35" s="47" t="s">
        <v>565</v>
      </c>
    </row>
    <row r="37" spans="3:34">
      <c r="C37" s="40">
        <f>SUBTOTAL(9,C14:C36)</f>
        <v>153475.32229885</v>
      </c>
      <c r="D37" s="40">
        <f t="shared" ref="D37:AH37" si="6">SUBTOTAL(9,D14:D36)</f>
        <v>141171.483448276</v>
      </c>
      <c r="E37" s="40">
        <f t="shared" si="6"/>
        <v>157946.06275862</v>
      </c>
      <c r="F37" s="40">
        <f t="shared" si="6"/>
        <v>191964.733563218</v>
      </c>
      <c r="G37" s="40">
        <f t="shared" si="6"/>
        <v>191498.362068966</v>
      </c>
      <c r="H37" s="40">
        <f t="shared" si="6"/>
        <v>192047.84</v>
      </c>
      <c r="I37" s="40">
        <f t="shared" si="6"/>
        <v>195200.785747126</v>
      </c>
      <c r="J37" s="40">
        <f t="shared" si="6"/>
        <v>204779.282068966</v>
      </c>
      <c r="K37" s="40">
        <f t="shared" si="6"/>
        <v>203153.544367816</v>
      </c>
      <c r="L37" s="40">
        <f t="shared" si="6"/>
        <v>190080.683333334</v>
      </c>
      <c r="M37" s="40">
        <f t="shared" si="6"/>
        <v>231937.405747126</v>
      </c>
      <c r="N37" s="40">
        <f t="shared" si="6"/>
        <v>257424.392873564</v>
      </c>
      <c r="O37" s="40">
        <f t="shared" si="6"/>
        <v>2310679.89827586</v>
      </c>
      <c r="P37" s="40">
        <f t="shared" si="6"/>
        <v>263342.838045977</v>
      </c>
      <c r="Q37" s="40">
        <f t="shared" si="6"/>
        <v>243950.500689656</v>
      </c>
      <c r="R37" s="40">
        <f t="shared" si="6"/>
        <v>267609.225937931</v>
      </c>
      <c r="S37" s="40">
        <f t="shared" si="6"/>
        <v>277543.136432184</v>
      </c>
      <c r="T37" s="40">
        <f t="shared" si="6"/>
        <v>285715.949841839</v>
      </c>
      <c r="U37" s="40">
        <f t="shared" si="6"/>
        <v>287351.708913103</v>
      </c>
      <c r="V37" s="40">
        <f t="shared" si="6"/>
        <v>285146.052942529</v>
      </c>
      <c r="W37" s="40">
        <f t="shared" si="6"/>
        <v>275133.48</v>
      </c>
      <c r="X37" s="40">
        <f t="shared" si="6"/>
        <v>271612.94</v>
      </c>
      <c r="Y37" s="40">
        <f t="shared" si="6"/>
        <v>259875.74</v>
      </c>
      <c r="Z37" s="40">
        <f t="shared" si="6"/>
        <v>259736.32</v>
      </c>
      <c r="AA37" s="40">
        <f t="shared" si="6"/>
        <v>259118.98</v>
      </c>
      <c r="AB37" s="40">
        <f t="shared" si="6"/>
        <v>3236136.87280322</v>
      </c>
      <c r="AC37" s="40">
        <f t="shared" si="6"/>
        <v>285579.7</v>
      </c>
      <c r="AD37" s="40">
        <f t="shared" si="6"/>
        <v>279897.23</v>
      </c>
      <c r="AE37" s="40">
        <f t="shared" si="6"/>
        <v>315302.61</v>
      </c>
      <c r="AF37" s="40">
        <f t="shared" si="6"/>
        <v>305233.38</v>
      </c>
      <c r="AG37" s="40">
        <f t="shared" si="6"/>
        <v>257713.39</v>
      </c>
      <c r="AH37" s="40">
        <f t="shared" si="6"/>
        <v>241636.75</v>
      </c>
    </row>
  </sheetData>
  <mergeCells count="7">
    <mergeCell ref="A1:AO1"/>
    <mergeCell ref="C3:N3"/>
    <mergeCell ref="P3:AA3"/>
    <mergeCell ref="AC3:AN3"/>
    <mergeCell ref="O3:O4"/>
    <mergeCell ref="AB3:AB4"/>
    <mergeCell ref="AO3:AO4"/>
  </mergeCells>
  <conditionalFormatting sqref="B5:B23">
    <cfRule type="duplicateValues" dxfId="1" priority="2" stopIfTrue="1"/>
  </conditionalFormatting>
  <conditionalFormatting sqref="B24:B32">
    <cfRule type="duplicateValues" dxfId="1" priority="1" stopIfTrue="1"/>
  </conditionalFormatting>
  <conditionalFormatting sqref="B33:B34">
    <cfRule type="duplicateValues" dxfId="1" priority="3" stopIfTrue="1"/>
  </conditionalFormatting>
  <pageMargins left="0.699305555555556" right="0.699305555555556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AO35"/>
  <sheetViews>
    <sheetView topLeftCell="W1" workbookViewId="0">
      <selection activeCell="AC17" sqref="AC17"/>
    </sheetView>
  </sheetViews>
  <sheetFormatPr defaultColWidth="8.88181818181818" defaultRowHeight="14"/>
  <cols>
    <col min="1" max="2" width="8.88181818181818" style="5"/>
    <col min="3" max="4" width="10.1272727272727" style="5" customWidth="1"/>
    <col min="5" max="14" width="11.2545454545455" style="5" customWidth="1"/>
    <col min="15" max="15" width="12.7545454545455" style="5" customWidth="1"/>
    <col min="16" max="27" width="11.2545454545455" style="5"/>
    <col min="28" max="28" width="12.7545454545455" style="5" customWidth="1"/>
    <col min="29" max="34" width="11.2545454545455" style="5"/>
    <col min="35" max="40" width="8.88181818181818" style="5" hidden="1" customWidth="1"/>
    <col min="41" max="41" width="12.2545454545455" style="5"/>
    <col min="42" max="16384" width="8.88181818181818" style="5"/>
  </cols>
  <sheetData>
    <row r="1" s="1" customFormat="1" ht="21" spans="1:41">
      <c r="A1" s="6" t="s">
        <v>566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="2" customFormat="1" spans="1:41">
      <c r="A2" s="7" t="s">
        <v>1</v>
      </c>
      <c r="B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 t="s">
        <v>542</v>
      </c>
    </row>
    <row r="3" s="3" customFormat="1" spans="1:41">
      <c r="A3" s="10"/>
      <c r="B3" s="11"/>
      <c r="C3" s="11" t="s">
        <v>543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22" t="s">
        <v>544</v>
      </c>
      <c r="P3" s="11" t="s">
        <v>545</v>
      </c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6" t="s">
        <v>546</v>
      </c>
      <c r="AC3" s="11" t="s">
        <v>547</v>
      </c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22" t="s">
        <v>548</v>
      </c>
    </row>
    <row r="4" s="3" customFormat="1" spans="1:41">
      <c r="A4" s="12" t="s">
        <v>3</v>
      </c>
      <c r="B4" s="12" t="s">
        <v>376</v>
      </c>
      <c r="C4" s="12" t="s">
        <v>549</v>
      </c>
      <c r="D4" s="12" t="s">
        <v>550</v>
      </c>
      <c r="E4" s="12" t="s">
        <v>551</v>
      </c>
      <c r="F4" s="12" t="s">
        <v>552</v>
      </c>
      <c r="G4" s="12" t="s">
        <v>553</v>
      </c>
      <c r="H4" s="12" t="s">
        <v>554</v>
      </c>
      <c r="I4" s="12" t="s">
        <v>555</v>
      </c>
      <c r="J4" s="12" t="s">
        <v>556</v>
      </c>
      <c r="K4" s="12" t="s">
        <v>557</v>
      </c>
      <c r="L4" s="12" t="s">
        <v>558</v>
      </c>
      <c r="M4" s="12" t="s">
        <v>559</v>
      </c>
      <c r="N4" s="12" t="s">
        <v>560</v>
      </c>
      <c r="O4" s="23"/>
      <c r="P4" s="12" t="s">
        <v>549</v>
      </c>
      <c r="Q4" s="12" t="s">
        <v>550</v>
      </c>
      <c r="R4" s="12" t="s">
        <v>551</v>
      </c>
      <c r="S4" s="12" t="s">
        <v>552</v>
      </c>
      <c r="T4" s="12" t="s">
        <v>553</v>
      </c>
      <c r="U4" s="12" t="s">
        <v>554</v>
      </c>
      <c r="V4" s="12" t="s">
        <v>555</v>
      </c>
      <c r="W4" s="12" t="s">
        <v>556</v>
      </c>
      <c r="X4" s="12" t="s">
        <v>557</v>
      </c>
      <c r="Y4" s="12" t="s">
        <v>558</v>
      </c>
      <c r="Z4" s="12" t="s">
        <v>559</v>
      </c>
      <c r="AA4" s="12" t="s">
        <v>560</v>
      </c>
      <c r="AB4" s="27"/>
      <c r="AC4" s="12" t="s">
        <v>549</v>
      </c>
      <c r="AD4" s="12" t="s">
        <v>550</v>
      </c>
      <c r="AE4" s="12" t="s">
        <v>551</v>
      </c>
      <c r="AF4" s="12" t="s">
        <v>552</v>
      </c>
      <c r="AG4" s="12" t="s">
        <v>553</v>
      </c>
      <c r="AH4" s="12" t="s">
        <v>554</v>
      </c>
      <c r="AI4" s="12" t="s">
        <v>555</v>
      </c>
      <c r="AJ4" s="12" t="s">
        <v>556</v>
      </c>
      <c r="AK4" s="12" t="s">
        <v>557</v>
      </c>
      <c r="AL4" s="12" t="s">
        <v>558</v>
      </c>
      <c r="AM4" s="12" t="s">
        <v>559</v>
      </c>
      <c r="AN4" s="12" t="s">
        <v>560</v>
      </c>
      <c r="AO4" s="23"/>
    </row>
    <row r="5" ht="14.5" spans="1:41">
      <c r="A5" s="13">
        <v>1</v>
      </c>
      <c r="B5" s="14" t="s">
        <v>387</v>
      </c>
      <c r="C5" s="15">
        <v>1501.57</v>
      </c>
      <c r="D5" s="15">
        <v>1503.6</v>
      </c>
      <c r="E5" s="15">
        <v>1503.6</v>
      </c>
      <c r="F5" s="15">
        <v>1503.6</v>
      </c>
      <c r="G5" s="15">
        <v>1503.6</v>
      </c>
      <c r="H5" s="15">
        <v>1504.6</v>
      </c>
      <c r="I5" s="15">
        <v>1504.6</v>
      </c>
      <c r="J5" s="15">
        <v>1504.6</v>
      </c>
      <c r="K5" s="15">
        <v>1504.6</v>
      </c>
      <c r="L5" s="15">
        <v>1504.6</v>
      </c>
      <c r="M5" s="15">
        <v>1504.6</v>
      </c>
      <c r="N5" s="15">
        <v>1504.6</v>
      </c>
      <c r="O5" s="35">
        <f t="shared" ref="O5:O32" si="0">SUM(C5:N5)</f>
        <v>18048.17</v>
      </c>
      <c r="P5" s="15">
        <v>1501.1</v>
      </c>
      <c r="Q5" s="15">
        <v>1496.84</v>
      </c>
      <c r="R5" s="15">
        <v>1479.69</v>
      </c>
      <c r="S5" s="15">
        <v>1479.69</v>
      </c>
      <c r="T5" s="15">
        <v>1479.69</v>
      </c>
      <c r="U5" s="15">
        <v>1479.69</v>
      </c>
      <c r="V5" s="15">
        <v>1479.69</v>
      </c>
      <c r="W5" s="15">
        <v>1480.25</v>
      </c>
      <c r="X5" s="15">
        <v>1480.25</v>
      </c>
      <c r="Y5" s="15">
        <v>1480.25</v>
      </c>
      <c r="Z5" s="15">
        <v>1480.25</v>
      </c>
      <c r="AA5" s="15">
        <v>1404.97</v>
      </c>
      <c r="AB5" s="24">
        <f t="shared" ref="AB5:AB32" si="1">SUM(P5:AA5)</f>
        <v>17722.36</v>
      </c>
      <c r="AC5" s="21">
        <v>1399.83</v>
      </c>
      <c r="AD5" s="21">
        <v>1401.37</v>
      </c>
      <c r="AE5" s="21">
        <v>1401.37</v>
      </c>
      <c r="AF5" s="21">
        <v>1401.37</v>
      </c>
      <c r="AG5" s="21">
        <v>1401.37</v>
      </c>
      <c r="AH5" s="21">
        <v>1397.94</v>
      </c>
      <c r="AI5" s="29"/>
      <c r="AJ5" s="29"/>
      <c r="AK5" s="29"/>
      <c r="AL5" s="29"/>
      <c r="AM5" s="29"/>
      <c r="AN5" s="29"/>
      <c r="AO5" s="33">
        <f t="shared" ref="AO5:AO33" si="2">SUM(AC5:AN5)</f>
        <v>8403.25</v>
      </c>
    </row>
    <row r="6" ht="14.5" spans="1:41">
      <c r="A6" s="13">
        <v>2</v>
      </c>
      <c r="B6" s="14" t="s">
        <v>394</v>
      </c>
      <c r="C6" s="15">
        <v>1077.77</v>
      </c>
      <c r="D6" s="15">
        <v>1079.8</v>
      </c>
      <c r="E6" s="15">
        <v>1079.8</v>
      </c>
      <c r="F6" s="15">
        <v>1079.8</v>
      </c>
      <c r="G6" s="15">
        <v>1079.8</v>
      </c>
      <c r="H6" s="15">
        <v>1080.8</v>
      </c>
      <c r="I6" s="15">
        <v>1080.8</v>
      </c>
      <c r="J6" s="15">
        <v>1080.8</v>
      </c>
      <c r="K6" s="15">
        <v>1080.8</v>
      </c>
      <c r="L6" s="15">
        <v>1080.8</v>
      </c>
      <c r="M6" s="15">
        <v>1080.8</v>
      </c>
      <c r="N6" s="15">
        <v>1080.8</v>
      </c>
      <c r="O6" s="35">
        <f t="shared" si="0"/>
        <v>12962.57</v>
      </c>
      <c r="P6" s="15">
        <v>1078.3</v>
      </c>
      <c r="Q6" s="15">
        <v>1074.04</v>
      </c>
      <c r="R6" s="15">
        <v>1061.79</v>
      </c>
      <c r="S6" s="15">
        <v>1061.79</v>
      </c>
      <c r="T6" s="15">
        <v>1061.79</v>
      </c>
      <c r="U6" s="15">
        <v>1061.79</v>
      </c>
      <c r="V6" s="15">
        <v>1062.35</v>
      </c>
      <c r="W6" s="15">
        <v>1062.91</v>
      </c>
      <c r="X6" s="15">
        <v>1062.91</v>
      </c>
      <c r="Y6" s="15">
        <v>1062.91</v>
      </c>
      <c r="Z6" s="15">
        <v>1062.91</v>
      </c>
      <c r="AA6" s="15">
        <v>1007.54</v>
      </c>
      <c r="AB6" s="24">
        <f t="shared" si="1"/>
        <v>12721.03</v>
      </c>
      <c r="AC6" s="21">
        <v>1003.87</v>
      </c>
      <c r="AD6" s="21">
        <v>1005.41</v>
      </c>
      <c r="AE6" s="21">
        <v>1005.41</v>
      </c>
      <c r="AF6" s="21">
        <v>1005.41</v>
      </c>
      <c r="AG6" s="21">
        <v>1005.41</v>
      </c>
      <c r="AH6" s="21">
        <v>1002.96</v>
      </c>
      <c r="AI6" s="29"/>
      <c r="AJ6" s="29"/>
      <c r="AK6" s="29"/>
      <c r="AL6" s="29"/>
      <c r="AM6" s="29"/>
      <c r="AN6" s="29"/>
      <c r="AO6" s="33">
        <f t="shared" si="2"/>
        <v>6028.47</v>
      </c>
    </row>
    <row r="7" ht="14.5" spans="1:41">
      <c r="A7" s="13">
        <v>3</v>
      </c>
      <c r="B7" s="14" t="s">
        <v>400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1030.8</v>
      </c>
      <c r="N7" s="15">
        <v>1030.8</v>
      </c>
      <c r="O7" s="35">
        <f t="shared" si="0"/>
        <v>2061.6</v>
      </c>
      <c r="P7" s="15">
        <v>1028.3</v>
      </c>
      <c r="Q7" s="15">
        <v>1024.04</v>
      </c>
      <c r="R7" s="15">
        <v>1011.79</v>
      </c>
      <c r="S7" s="15">
        <v>1011.79</v>
      </c>
      <c r="T7" s="15">
        <v>1011.79</v>
      </c>
      <c r="U7" s="15">
        <v>1011.79</v>
      </c>
      <c r="V7" s="15">
        <v>1012.35</v>
      </c>
      <c r="W7" s="15">
        <v>1012.91</v>
      </c>
      <c r="X7" s="15">
        <v>1012.91</v>
      </c>
      <c r="Y7" s="15">
        <v>1012.91</v>
      </c>
      <c r="Z7" s="15">
        <v>1012.91</v>
      </c>
      <c r="AA7" s="15">
        <v>957.54</v>
      </c>
      <c r="AB7" s="24">
        <f t="shared" si="1"/>
        <v>12121.03</v>
      </c>
      <c r="AC7" s="21">
        <v>953.87</v>
      </c>
      <c r="AD7" s="21">
        <v>955.41</v>
      </c>
      <c r="AE7" s="21">
        <v>955.41</v>
      </c>
      <c r="AF7" s="21">
        <v>955.41</v>
      </c>
      <c r="AG7" s="21">
        <v>955.41</v>
      </c>
      <c r="AH7" s="21">
        <v>952.96</v>
      </c>
      <c r="AI7" s="29"/>
      <c r="AJ7" s="29"/>
      <c r="AK7" s="29"/>
      <c r="AL7" s="29"/>
      <c r="AM7" s="29"/>
      <c r="AN7" s="29"/>
      <c r="AO7" s="33">
        <f t="shared" si="2"/>
        <v>5728.47</v>
      </c>
    </row>
    <row r="8" ht="14.5" spans="1:41">
      <c r="A8" s="13">
        <v>4</v>
      </c>
      <c r="B8" s="14" t="s">
        <v>404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35">
        <f t="shared" si="0"/>
        <v>0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24">
        <f t="shared" si="1"/>
        <v>0</v>
      </c>
      <c r="AC8" s="21">
        <v>0</v>
      </c>
      <c r="AD8" s="21">
        <v>596</v>
      </c>
      <c r="AE8" s="21">
        <v>596</v>
      </c>
      <c r="AF8" s="21">
        <v>596</v>
      </c>
      <c r="AG8" s="21">
        <v>596</v>
      </c>
      <c r="AH8" s="21">
        <v>594.93</v>
      </c>
      <c r="AI8" s="29"/>
      <c r="AJ8" s="29"/>
      <c r="AK8" s="29"/>
      <c r="AL8" s="30"/>
      <c r="AM8" s="29"/>
      <c r="AN8" s="30"/>
      <c r="AO8" s="33">
        <f t="shared" si="2"/>
        <v>2978.93</v>
      </c>
    </row>
    <row r="9" ht="14.5" spans="1:41">
      <c r="A9" s="13">
        <v>5</v>
      </c>
      <c r="B9" s="16" t="s">
        <v>411</v>
      </c>
      <c r="C9" s="15">
        <v>553.49</v>
      </c>
      <c r="D9" s="15">
        <v>555.52</v>
      </c>
      <c r="E9" s="15">
        <v>555.52</v>
      </c>
      <c r="F9" s="15">
        <v>555.52</v>
      </c>
      <c r="G9" s="15">
        <v>555.52</v>
      </c>
      <c r="H9" s="15">
        <v>570.51</v>
      </c>
      <c r="I9" s="15">
        <v>597.55</v>
      </c>
      <c r="J9" s="15">
        <v>597.55</v>
      </c>
      <c r="K9" s="15">
        <v>597.55</v>
      </c>
      <c r="L9" s="15">
        <v>597.55</v>
      </c>
      <c r="M9" s="15">
        <v>597.55</v>
      </c>
      <c r="N9" s="15">
        <v>597.55</v>
      </c>
      <c r="O9" s="35">
        <f t="shared" si="0"/>
        <v>6931.38</v>
      </c>
      <c r="P9" s="15">
        <v>596.49</v>
      </c>
      <c r="Q9" s="15">
        <v>592.23</v>
      </c>
      <c r="R9" s="15">
        <v>587.01</v>
      </c>
      <c r="S9" s="15">
        <v>587.01</v>
      </c>
      <c r="T9" s="15">
        <v>587.01</v>
      </c>
      <c r="U9" s="15">
        <v>587.01</v>
      </c>
      <c r="V9" s="15">
        <v>619.31</v>
      </c>
      <c r="W9" s="15">
        <v>629.45</v>
      </c>
      <c r="X9" s="15">
        <v>629.45</v>
      </c>
      <c r="Y9" s="15">
        <v>629.45</v>
      </c>
      <c r="Z9" s="15">
        <v>629.45</v>
      </c>
      <c r="AA9" s="15">
        <v>574.08</v>
      </c>
      <c r="AB9" s="24">
        <f t="shared" si="1"/>
        <v>7247.95</v>
      </c>
      <c r="AC9" s="21">
        <v>572.46</v>
      </c>
      <c r="AD9" s="21">
        <v>574</v>
      </c>
      <c r="AE9" s="21">
        <v>574</v>
      </c>
      <c r="AF9" s="21">
        <v>574</v>
      </c>
      <c r="AG9" s="21">
        <v>574</v>
      </c>
      <c r="AH9" s="21">
        <v>572.93</v>
      </c>
      <c r="AI9" s="29"/>
      <c r="AJ9" s="29"/>
      <c r="AK9" s="29"/>
      <c r="AL9" s="29"/>
      <c r="AM9" s="29"/>
      <c r="AN9" s="29"/>
      <c r="AO9" s="33">
        <f t="shared" si="2"/>
        <v>3441.39</v>
      </c>
    </row>
    <row r="10" ht="14.5" spans="1:41">
      <c r="A10" s="13">
        <v>6</v>
      </c>
      <c r="B10" s="14" t="s">
        <v>418</v>
      </c>
      <c r="C10" s="15">
        <v>553.49</v>
      </c>
      <c r="D10" s="15">
        <v>555.52</v>
      </c>
      <c r="E10" s="15">
        <v>555.52</v>
      </c>
      <c r="F10" s="15">
        <v>555.52</v>
      </c>
      <c r="G10" s="15">
        <v>555.52</v>
      </c>
      <c r="H10" s="15">
        <v>570.51</v>
      </c>
      <c r="I10" s="15">
        <v>597.55</v>
      </c>
      <c r="J10" s="15">
        <v>597.55</v>
      </c>
      <c r="K10" s="15">
        <v>597.55</v>
      </c>
      <c r="L10" s="15">
        <v>597.55</v>
      </c>
      <c r="M10" s="15">
        <v>597.55</v>
      </c>
      <c r="N10" s="15">
        <v>597.55</v>
      </c>
      <c r="O10" s="35">
        <f t="shared" si="0"/>
        <v>6931.38</v>
      </c>
      <c r="P10" s="15">
        <v>596.49</v>
      </c>
      <c r="Q10" s="15">
        <v>592.23</v>
      </c>
      <c r="R10" s="15">
        <v>587.01</v>
      </c>
      <c r="S10" s="15">
        <v>587.01</v>
      </c>
      <c r="T10" s="15">
        <v>587.01</v>
      </c>
      <c r="U10" s="15">
        <v>587.01</v>
      </c>
      <c r="V10" s="15">
        <v>619.31</v>
      </c>
      <c r="W10" s="15">
        <v>629.45</v>
      </c>
      <c r="X10" s="15">
        <v>629.45</v>
      </c>
      <c r="Y10" s="15">
        <v>629.45</v>
      </c>
      <c r="Z10" s="15">
        <v>629.45</v>
      </c>
      <c r="AA10" s="15">
        <v>574.08</v>
      </c>
      <c r="AB10" s="24">
        <f t="shared" si="1"/>
        <v>7247.95</v>
      </c>
      <c r="AC10" s="21">
        <v>572.46</v>
      </c>
      <c r="AD10" s="21">
        <v>574</v>
      </c>
      <c r="AE10" s="21">
        <v>574</v>
      </c>
      <c r="AF10" s="21">
        <v>574</v>
      </c>
      <c r="AG10" s="21">
        <v>574</v>
      </c>
      <c r="AH10" s="21">
        <v>572.93</v>
      </c>
      <c r="AI10" s="29"/>
      <c r="AJ10" s="29"/>
      <c r="AK10" s="29"/>
      <c r="AL10" s="30"/>
      <c r="AM10" s="29"/>
      <c r="AN10" s="30"/>
      <c r="AO10" s="33">
        <f t="shared" si="2"/>
        <v>3441.39</v>
      </c>
    </row>
    <row r="11" ht="14.5" spans="1:41">
      <c r="A11" s="13">
        <v>7</v>
      </c>
      <c r="B11" s="14" t="s">
        <v>424</v>
      </c>
      <c r="C11" s="15">
        <v>553.49</v>
      </c>
      <c r="D11" s="15">
        <v>555.52</v>
      </c>
      <c r="E11" s="15">
        <v>555.52</v>
      </c>
      <c r="F11" s="15">
        <v>555.52</v>
      </c>
      <c r="G11" s="15">
        <v>555.52</v>
      </c>
      <c r="H11" s="15">
        <v>570.51</v>
      </c>
      <c r="I11" s="15">
        <v>597.55</v>
      </c>
      <c r="J11" s="15">
        <v>597.55</v>
      </c>
      <c r="K11" s="15">
        <v>597.55</v>
      </c>
      <c r="L11" s="15">
        <v>597.55</v>
      </c>
      <c r="M11" s="15">
        <v>597.55</v>
      </c>
      <c r="N11" s="15">
        <v>597.55</v>
      </c>
      <c r="O11" s="35">
        <f t="shared" si="0"/>
        <v>6931.38</v>
      </c>
      <c r="P11" s="15">
        <v>596.49</v>
      </c>
      <c r="Q11" s="15">
        <v>592.23</v>
      </c>
      <c r="R11" s="15">
        <v>587.01</v>
      </c>
      <c r="S11" s="15">
        <v>587.01</v>
      </c>
      <c r="T11" s="15">
        <v>587.01</v>
      </c>
      <c r="U11" s="15">
        <v>587.01</v>
      </c>
      <c r="V11" s="15">
        <v>619.31</v>
      </c>
      <c r="W11" s="15">
        <v>629.45</v>
      </c>
      <c r="X11" s="15">
        <v>629.45</v>
      </c>
      <c r="Y11" s="15">
        <v>629.45</v>
      </c>
      <c r="Z11" s="15">
        <v>629.45</v>
      </c>
      <c r="AA11" s="15">
        <v>574.08</v>
      </c>
      <c r="AB11" s="24">
        <f t="shared" si="1"/>
        <v>7247.95</v>
      </c>
      <c r="AC11" s="21">
        <v>572.46</v>
      </c>
      <c r="AD11" s="21">
        <v>574</v>
      </c>
      <c r="AE11" s="21">
        <v>0</v>
      </c>
      <c r="AF11" s="21">
        <v>0</v>
      </c>
      <c r="AG11" s="21">
        <v>0</v>
      </c>
      <c r="AH11" s="21">
        <v>0</v>
      </c>
      <c r="AI11" s="29"/>
      <c r="AJ11" s="29"/>
      <c r="AK11" s="29"/>
      <c r="AL11" s="30"/>
      <c r="AM11" s="29"/>
      <c r="AN11" s="30"/>
      <c r="AO11" s="33">
        <f t="shared" si="2"/>
        <v>1146.46</v>
      </c>
    </row>
    <row r="12" ht="14.5" spans="1:41">
      <c r="A12" s="13">
        <v>8</v>
      </c>
      <c r="B12" s="14" t="s">
        <v>432</v>
      </c>
      <c r="C12" s="15">
        <v>573.79</v>
      </c>
      <c r="D12" s="15">
        <v>575.82</v>
      </c>
      <c r="E12" s="15">
        <v>575.82</v>
      </c>
      <c r="F12" s="15">
        <v>575.82</v>
      </c>
      <c r="G12" s="15">
        <v>575.82</v>
      </c>
      <c r="H12" s="15">
        <v>591.81</v>
      </c>
      <c r="I12" s="15">
        <v>618.85</v>
      </c>
      <c r="J12" s="15">
        <v>618.85</v>
      </c>
      <c r="K12" s="15">
        <v>618.85</v>
      </c>
      <c r="L12" s="15">
        <v>618.85</v>
      </c>
      <c r="M12" s="15">
        <v>618.85</v>
      </c>
      <c r="N12" s="15">
        <v>618.85</v>
      </c>
      <c r="O12" s="35">
        <f t="shared" si="0"/>
        <v>7181.98</v>
      </c>
      <c r="P12" s="15">
        <v>617.79</v>
      </c>
      <c r="Q12" s="15">
        <v>613.53</v>
      </c>
      <c r="R12" s="15">
        <v>608.31</v>
      </c>
      <c r="S12" s="15">
        <v>608.31</v>
      </c>
      <c r="T12" s="15">
        <v>608.31</v>
      </c>
      <c r="U12" s="15">
        <v>608.31</v>
      </c>
      <c r="V12" s="15">
        <v>640.61</v>
      </c>
      <c r="W12" s="15">
        <v>651.45</v>
      </c>
      <c r="X12" s="15">
        <v>651.45</v>
      </c>
      <c r="Y12" s="15">
        <v>651.45</v>
      </c>
      <c r="Z12" s="15">
        <v>651.45</v>
      </c>
      <c r="AA12" s="15">
        <v>596.08</v>
      </c>
      <c r="AB12" s="24">
        <f t="shared" si="1"/>
        <v>7507.05</v>
      </c>
      <c r="AC12" s="21">
        <v>594.46</v>
      </c>
      <c r="AD12" s="21">
        <v>596</v>
      </c>
      <c r="AE12" s="21">
        <v>596</v>
      </c>
      <c r="AF12" s="21">
        <v>596</v>
      </c>
      <c r="AG12" s="21">
        <v>596</v>
      </c>
      <c r="AH12" s="21">
        <v>594.93</v>
      </c>
      <c r="AI12" s="29"/>
      <c r="AJ12" s="29"/>
      <c r="AK12" s="29"/>
      <c r="AL12" s="30"/>
      <c r="AM12" s="29"/>
      <c r="AN12" s="30"/>
      <c r="AO12" s="33">
        <f t="shared" si="2"/>
        <v>3573.39</v>
      </c>
    </row>
    <row r="13" ht="14.5" spans="1:41">
      <c r="A13" s="13">
        <v>9</v>
      </c>
      <c r="B13" s="14" t="s">
        <v>561</v>
      </c>
      <c r="C13" s="15">
        <v>553.49</v>
      </c>
      <c r="D13" s="15">
        <v>555.52</v>
      </c>
      <c r="E13" s="15">
        <v>555.52</v>
      </c>
      <c r="F13" s="15">
        <v>555.52</v>
      </c>
      <c r="G13" s="15">
        <v>555.52</v>
      </c>
      <c r="H13" s="15">
        <v>570.51</v>
      </c>
      <c r="I13" s="15">
        <v>597.55</v>
      </c>
      <c r="J13" s="15">
        <v>597.55</v>
      </c>
      <c r="K13" s="15">
        <v>597.55</v>
      </c>
      <c r="L13" s="15">
        <v>597.55</v>
      </c>
      <c r="M13" s="15">
        <v>597.55</v>
      </c>
      <c r="N13" s="15">
        <v>597.55</v>
      </c>
      <c r="O13" s="35">
        <f t="shared" si="0"/>
        <v>6931.38</v>
      </c>
      <c r="P13" s="15">
        <v>596.49</v>
      </c>
      <c r="Q13" s="15">
        <v>592.23</v>
      </c>
      <c r="R13" s="15">
        <v>587.01</v>
      </c>
      <c r="S13" s="15">
        <v>587.01</v>
      </c>
      <c r="T13" s="15">
        <v>587.01</v>
      </c>
      <c r="U13" s="15">
        <v>587.01</v>
      </c>
      <c r="V13" s="15">
        <v>619.31</v>
      </c>
      <c r="W13" s="15">
        <v>629.45</v>
      </c>
      <c r="X13" s="15">
        <v>629.45</v>
      </c>
      <c r="Y13" s="15">
        <v>629.45</v>
      </c>
      <c r="Z13" s="15">
        <v>629.45</v>
      </c>
      <c r="AA13" s="15">
        <v>574.08</v>
      </c>
      <c r="AB13" s="24">
        <f t="shared" si="1"/>
        <v>7247.95</v>
      </c>
      <c r="AC13" s="21">
        <v>572.46</v>
      </c>
      <c r="AD13" s="21">
        <v>574</v>
      </c>
      <c r="AE13" s="21">
        <v>574</v>
      </c>
      <c r="AF13" s="21">
        <v>574</v>
      </c>
      <c r="AG13" s="21">
        <v>574</v>
      </c>
      <c r="AH13" s="21">
        <v>572.93</v>
      </c>
      <c r="AI13" s="29"/>
      <c r="AJ13" s="29"/>
      <c r="AK13" s="29"/>
      <c r="AL13" s="30"/>
      <c r="AM13" s="29"/>
      <c r="AN13" s="30"/>
      <c r="AO13" s="33">
        <f t="shared" si="2"/>
        <v>3441.39</v>
      </c>
    </row>
    <row r="14" s="4" customFormat="1" ht="14.5" spans="1:41">
      <c r="A14" s="17">
        <v>10</v>
      </c>
      <c r="B14" s="18" t="s">
        <v>442</v>
      </c>
      <c r="C14" s="19">
        <v>573.79</v>
      </c>
      <c r="D14" s="19">
        <v>575.82</v>
      </c>
      <c r="E14" s="19">
        <v>575.82</v>
      </c>
      <c r="F14" s="19">
        <v>575.82</v>
      </c>
      <c r="G14" s="19">
        <v>575.82</v>
      </c>
      <c r="H14" s="19">
        <v>591.81</v>
      </c>
      <c r="I14" s="19">
        <v>618.85</v>
      </c>
      <c r="J14" s="19">
        <v>618.85</v>
      </c>
      <c r="K14" s="19">
        <v>618.85</v>
      </c>
      <c r="L14" s="19">
        <v>618.85</v>
      </c>
      <c r="M14" s="19">
        <v>618.85</v>
      </c>
      <c r="N14" s="19">
        <v>618.85</v>
      </c>
      <c r="O14" s="36">
        <f t="shared" si="0"/>
        <v>7181.98</v>
      </c>
      <c r="P14" s="19">
        <v>617.79</v>
      </c>
      <c r="Q14" s="19">
        <v>613.53</v>
      </c>
      <c r="R14" s="19">
        <v>608.31</v>
      </c>
      <c r="S14" s="19">
        <v>608.31</v>
      </c>
      <c r="T14" s="19">
        <v>608.31</v>
      </c>
      <c r="U14" s="19">
        <v>608.31</v>
      </c>
      <c r="V14" s="19">
        <v>640.61</v>
      </c>
      <c r="W14" s="19">
        <v>651.45</v>
      </c>
      <c r="X14" s="19">
        <v>651.45</v>
      </c>
      <c r="Y14" s="19">
        <v>651.45</v>
      </c>
      <c r="Z14" s="19">
        <v>651.45</v>
      </c>
      <c r="AA14" s="19">
        <v>596.08</v>
      </c>
      <c r="AB14" s="25">
        <f t="shared" si="1"/>
        <v>7507.05</v>
      </c>
      <c r="AC14" s="28">
        <v>594.46</v>
      </c>
      <c r="AD14" s="28">
        <v>596</v>
      </c>
      <c r="AE14" s="28">
        <v>596</v>
      </c>
      <c r="AF14" s="28">
        <v>596</v>
      </c>
      <c r="AG14" s="28">
        <v>596</v>
      </c>
      <c r="AH14" s="28">
        <v>594.93</v>
      </c>
      <c r="AI14" s="31"/>
      <c r="AJ14" s="31"/>
      <c r="AK14" s="31"/>
      <c r="AL14" s="32"/>
      <c r="AM14" s="31"/>
      <c r="AN14" s="32"/>
      <c r="AO14" s="34">
        <f t="shared" si="2"/>
        <v>3573.39</v>
      </c>
    </row>
    <row r="15" ht="14.5" spans="1:41">
      <c r="A15" s="13">
        <v>11</v>
      </c>
      <c r="B15" s="14" t="s">
        <v>448</v>
      </c>
      <c r="C15" s="15">
        <v>553.49</v>
      </c>
      <c r="D15" s="15">
        <v>555.52</v>
      </c>
      <c r="E15" s="15">
        <v>555.52</v>
      </c>
      <c r="F15" s="15">
        <v>555.52</v>
      </c>
      <c r="G15" s="15">
        <v>555.52</v>
      </c>
      <c r="H15" s="15">
        <v>570.51</v>
      </c>
      <c r="I15" s="15">
        <v>597.55</v>
      </c>
      <c r="J15" s="15">
        <v>597.55</v>
      </c>
      <c r="K15" s="15">
        <v>597.55</v>
      </c>
      <c r="L15" s="15">
        <v>597.55</v>
      </c>
      <c r="M15" s="15">
        <v>597.55</v>
      </c>
      <c r="N15" s="15">
        <v>597.55</v>
      </c>
      <c r="O15" s="35">
        <f t="shared" si="0"/>
        <v>6931.38</v>
      </c>
      <c r="P15" s="15">
        <v>596.49</v>
      </c>
      <c r="Q15" s="15">
        <v>592.23</v>
      </c>
      <c r="R15" s="15">
        <v>587.01</v>
      </c>
      <c r="S15" s="15">
        <v>587.01</v>
      </c>
      <c r="T15" s="15">
        <v>587.01</v>
      </c>
      <c r="U15" s="15">
        <v>587.01</v>
      </c>
      <c r="V15" s="15">
        <v>619.31</v>
      </c>
      <c r="W15" s="15">
        <v>629.45</v>
      </c>
      <c r="X15" s="15">
        <v>629.45</v>
      </c>
      <c r="Y15" s="15">
        <v>629.45</v>
      </c>
      <c r="Z15" s="15">
        <v>629.45</v>
      </c>
      <c r="AA15" s="15">
        <v>574.08</v>
      </c>
      <c r="AB15" s="24">
        <f t="shared" si="1"/>
        <v>7247.95</v>
      </c>
      <c r="AC15" s="21">
        <v>572.46</v>
      </c>
      <c r="AD15" s="21">
        <v>574</v>
      </c>
      <c r="AE15" s="21">
        <v>0</v>
      </c>
      <c r="AF15" s="21">
        <v>0</v>
      </c>
      <c r="AG15" s="21">
        <v>0</v>
      </c>
      <c r="AH15" s="21">
        <v>0</v>
      </c>
      <c r="AI15" s="29"/>
      <c r="AJ15" s="29"/>
      <c r="AK15" s="29"/>
      <c r="AL15" s="30"/>
      <c r="AM15" s="29"/>
      <c r="AN15" s="30"/>
      <c r="AO15" s="33">
        <f t="shared" si="2"/>
        <v>1146.46</v>
      </c>
    </row>
    <row r="16" ht="14.5" spans="1:41">
      <c r="A16" s="13">
        <v>12</v>
      </c>
      <c r="B16" s="14" t="s">
        <v>454</v>
      </c>
      <c r="C16" s="15">
        <v>553.49</v>
      </c>
      <c r="D16" s="15">
        <v>555.52</v>
      </c>
      <c r="E16" s="15">
        <v>555.52</v>
      </c>
      <c r="F16" s="15">
        <v>555.52</v>
      </c>
      <c r="G16" s="15">
        <v>555.52</v>
      </c>
      <c r="H16" s="15">
        <v>570.51</v>
      </c>
      <c r="I16" s="15">
        <v>597.55</v>
      </c>
      <c r="J16" s="15">
        <v>597.55</v>
      </c>
      <c r="K16" s="15">
        <v>597.55</v>
      </c>
      <c r="L16" s="15">
        <v>597.55</v>
      </c>
      <c r="M16" s="15">
        <v>597.55</v>
      </c>
      <c r="N16" s="15">
        <v>597.55</v>
      </c>
      <c r="O16" s="35">
        <f t="shared" si="0"/>
        <v>6931.38</v>
      </c>
      <c r="P16" s="15">
        <v>596.49</v>
      </c>
      <c r="Q16" s="15">
        <v>592.23</v>
      </c>
      <c r="R16" s="15">
        <v>587.01</v>
      </c>
      <c r="S16" s="15">
        <v>587.01</v>
      </c>
      <c r="T16" s="15">
        <v>587.01</v>
      </c>
      <c r="U16" s="15">
        <v>587.01</v>
      </c>
      <c r="V16" s="15">
        <v>619.31</v>
      </c>
      <c r="W16" s="15">
        <v>629.45</v>
      </c>
      <c r="X16" s="15">
        <v>629.45</v>
      </c>
      <c r="Y16" s="15">
        <v>629.45</v>
      </c>
      <c r="Z16" s="15">
        <v>629.45</v>
      </c>
      <c r="AA16" s="15">
        <v>574.08</v>
      </c>
      <c r="AB16" s="24">
        <f t="shared" si="1"/>
        <v>7247.95</v>
      </c>
      <c r="AC16" s="21">
        <v>572.46</v>
      </c>
      <c r="AD16" s="21">
        <v>574</v>
      </c>
      <c r="AE16" s="21">
        <v>574</v>
      </c>
      <c r="AF16" s="21">
        <v>574</v>
      </c>
      <c r="AG16" s="21">
        <v>574</v>
      </c>
      <c r="AH16" s="21">
        <v>572.93</v>
      </c>
      <c r="AI16" s="29"/>
      <c r="AJ16" s="29"/>
      <c r="AK16" s="29"/>
      <c r="AL16" s="30"/>
      <c r="AM16" s="29"/>
      <c r="AN16" s="30"/>
      <c r="AO16" s="33">
        <f t="shared" si="2"/>
        <v>3441.39</v>
      </c>
    </row>
    <row r="17" s="4" customFormat="1" ht="14.5" spans="1:41">
      <c r="A17" s="17">
        <v>13</v>
      </c>
      <c r="B17" s="18" t="s">
        <v>460</v>
      </c>
      <c r="C17" s="19">
        <v>0</v>
      </c>
      <c r="D17" s="19">
        <v>0</v>
      </c>
      <c r="E17" s="19">
        <v>0</v>
      </c>
      <c r="F17" s="19">
        <v>1029.8</v>
      </c>
      <c r="G17" s="19">
        <v>1029.8</v>
      </c>
      <c r="H17" s="19">
        <v>1030.8</v>
      </c>
      <c r="I17" s="19">
        <v>1030.8</v>
      </c>
      <c r="J17" s="19">
        <v>1030.8</v>
      </c>
      <c r="K17" s="19">
        <v>1030.8</v>
      </c>
      <c r="L17" s="19">
        <v>1030.8</v>
      </c>
      <c r="M17" s="19">
        <v>1030.8</v>
      </c>
      <c r="N17" s="19">
        <v>1030.8</v>
      </c>
      <c r="O17" s="36">
        <f t="shared" si="0"/>
        <v>9275.2</v>
      </c>
      <c r="P17" s="19">
        <v>1028.3</v>
      </c>
      <c r="Q17" s="19">
        <v>1024.04</v>
      </c>
      <c r="R17" s="19">
        <v>1011.79</v>
      </c>
      <c r="S17" s="19">
        <v>1011.79</v>
      </c>
      <c r="T17" s="19">
        <v>1011.79</v>
      </c>
      <c r="U17" s="19">
        <v>1011.79</v>
      </c>
      <c r="V17" s="19">
        <v>1012.35</v>
      </c>
      <c r="W17" s="19">
        <v>1012.91</v>
      </c>
      <c r="X17" s="19">
        <v>1012.91</v>
      </c>
      <c r="Y17" s="19">
        <v>1012.91</v>
      </c>
      <c r="Z17" s="19">
        <v>1012.91</v>
      </c>
      <c r="AA17" s="19">
        <v>957.54</v>
      </c>
      <c r="AB17" s="25">
        <f t="shared" si="1"/>
        <v>12121.03</v>
      </c>
      <c r="AC17" s="28">
        <v>953.87</v>
      </c>
      <c r="AD17" s="28">
        <v>955.41</v>
      </c>
      <c r="AE17" s="28">
        <v>955.41</v>
      </c>
      <c r="AF17" s="28">
        <v>955.41</v>
      </c>
      <c r="AG17" s="28">
        <v>955.41</v>
      </c>
      <c r="AH17" s="28">
        <v>952.96</v>
      </c>
      <c r="AI17" s="31"/>
      <c r="AJ17" s="31"/>
      <c r="AK17" s="31"/>
      <c r="AL17" s="32"/>
      <c r="AM17" s="31"/>
      <c r="AN17" s="32"/>
      <c r="AO17" s="34">
        <f t="shared" si="2"/>
        <v>5728.47</v>
      </c>
    </row>
    <row r="18" ht="14.5" spans="1:41">
      <c r="A18" s="13">
        <v>14</v>
      </c>
      <c r="B18" s="14" t="s">
        <v>465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597.55</v>
      </c>
      <c r="N18" s="15">
        <v>597.55</v>
      </c>
      <c r="O18" s="35">
        <f t="shared" si="0"/>
        <v>1195.1</v>
      </c>
      <c r="P18" s="15">
        <v>596.49</v>
      </c>
      <c r="Q18" s="15">
        <v>592.23</v>
      </c>
      <c r="R18" s="15">
        <v>587.01</v>
      </c>
      <c r="S18" s="15">
        <v>587.01</v>
      </c>
      <c r="T18" s="15">
        <v>608.31</v>
      </c>
      <c r="U18" s="15">
        <v>608.31</v>
      </c>
      <c r="V18" s="15">
        <v>640.61</v>
      </c>
      <c r="W18" s="15">
        <v>651.45</v>
      </c>
      <c r="X18" s="15">
        <v>651.45</v>
      </c>
      <c r="Y18" s="15">
        <v>651.45</v>
      </c>
      <c r="Z18" s="15">
        <v>651.45</v>
      </c>
      <c r="AA18" s="15">
        <v>596.08</v>
      </c>
      <c r="AB18" s="24">
        <f t="shared" si="1"/>
        <v>7421.85</v>
      </c>
      <c r="AC18" s="21">
        <v>594.46</v>
      </c>
      <c r="AD18" s="21">
        <v>596</v>
      </c>
      <c r="AE18" s="21">
        <v>596</v>
      </c>
      <c r="AF18" s="21">
        <v>596</v>
      </c>
      <c r="AG18" s="21">
        <v>596</v>
      </c>
      <c r="AH18" s="21">
        <v>594.93</v>
      </c>
      <c r="AI18" s="29"/>
      <c r="AJ18" s="29"/>
      <c r="AK18" s="29"/>
      <c r="AL18" s="30"/>
      <c r="AM18" s="29"/>
      <c r="AN18" s="30"/>
      <c r="AO18" s="33">
        <f t="shared" si="2"/>
        <v>3573.39</v>
      </c>
    </row>
    <row r="19" ht="14.5" spans="1:41">
      <c r="A19" s="13">
        <v>15</v>
      </c>
      <c r="B19" s="14" t="s">
        <v>470</v>
      </c>
      <c r="C19" s="15">
        <v>553.49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597.55</v>
      </c>
      <c r="O19" s="35">
        <f t="shared" si="0"/>
        <v>1151.04</v>
      </c>
      <c r="P19" s="15">
        <v>596.49</v>
      </c>
      <c r="Q19" s="15">
        <v>592.23</v>
      </c>
      <c r="R19" s="15">
        <v>587.01</v>
      </c>
      <c r="S19" s="15">
        <v>587.01</v>
      </c>
      <c r="T19" s="15">
        <v>587.01</v>
      </c>
      <c r="U19" s="15">
        <v>587.01</v>
      </c>
      <c r="V19" s="15">
        <v>619.31</v>
      </c>
      <c r="W19" s="15">
        <v>629.45</v>
      </c>
      <c r="X19" s="15">
        <v>629.45</v>
      </c>
      <c r="Y19" s="15">
        <v>629.45</v>
      </c>
      <c r="Z19" s="15">
        <v>0</v>
      </c>
      <c r="AA19" s="15">
        <v>0</v>
      </c>
      <c r="AB19" s="24">
        <f t="shared" si="1"/>
        <v>6044.42</v>
      </c>
      <c r="AC19" s="21"/>
      <c r="AD19" s="21"/>
      <c r="AE19" s="21"/>
      <c r="AF19" s="21"/>
      <c r="AG19" s="21"/>
      <c r="AH19" s="21"/>
      <c r="AI19" s="29"/>
      <c r="AJ19" s="29"/>
      <c r="AK19" s="29"/>
      <c r="AL19" s="29"/>
      <c r="AM19" s="29"/>
      <c r="AN19" s="29"/>
      <c r="AO19" s="33">
        <f t="shared" si="2"/>
        <v>0</v>
      </c>
    </row>
    <row r="20" s="4" customFormat="1" ht="14.5" spans="1:41">
      <c r="A20" s="17">
        <v>16</v>
      </c>
      <c r="B20" s="18" t="s">
        <v>476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320.65</v>
      </c>
      <c r="K20" s="19">
        <v>320.65</v>
      </c>
      <c r="L20" s="19">
        <v>320.65</v>
      </c>
      <c r="M20" s="19">
        <v>597.55</v>
      </c>
      <c r="N20" s="19">
        <v>597.55</v>
      </c>
      <c r="O20" s="36">
        <f t="shared" si="0"/>
        <v>2157.05</v>
      </c>
      <c r="P20" s="19">
        <v>596.49</v>
      </c>
      <c r="Q20" s="19">
        <v>592.23</v>
      </c>
      <c r="R20" s="19">
        <v>587.01</v>
      </c>
      <c r="S20" s="19">
        <v>587.01</v>
      </c>
      <c r="T20" s="19">
        <v>587.01</v>
      </c>
      <c r="U20" s="19">
        <v>587.01</v>
      </c>
      <c r="V20" s="19">
        <v>619.31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25">
        <f t="shared" si="1"/>
        <v>4156.07</v>
      </c>
      <c r="AC20" s="28"/>
      <c r="AD20" s="28"/>
      <c r="AE20" s="28"/>
      <c r="AF20" s="28"/>
      <c r="AG20" s="28"/>
      <c r="AH20" s="28"/>
      <c r="AI20" s="31"/>
      <c r="AJ20" s="31"/>
      <c r="AK20" s="31"/>
      <c r="AL20" s="32"/>
      <c r="AM20" s="31"/>
      <c r="AN20" s="32"/>
      <c r="AO20" s="34">
        <f t="shared" si="2"/>
        <v>0</v>
      </c>
    </row>
    <row r="21" ht="14.5" spans="1:41">
      <c r="A21" s="13">
        <v>17</v>
      </c>
      <c r="B21" s="14" t="s">
        <v>480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597.55</v>
      </c>
      <c r="O21" s="35">
        <f t="shared" si="0"/>
        <v>597.55</v>
      </c>
      <c r="P21" s="15">
        <v>596.49</v>
      </c>
      <c r="Q21" s="15">
        <v>592.23</v>
      </c>
      <c r="R21" s="15">
        <v>587.01</v>
      </c>
      <c r="S21" s="15">
        <v>587.01</v>
      </c>
      <c r="T21" s="15">
        <v>587.01</v>
      </c>
      <c r="U21" s="15">
        <v>587.01</v>
      </c>
      <c r="V21" s="15">
        <v>619.31</v>
      </c>
      <c r="W21" s="15">
        <v>629.45</v>
      </c>
      <c r="X21" s="15">
        <v>629.45</v>
      </c>
      <c r="Y21" s="15">
        <v>629.45</v>
      </c>
      <c r="Z21" s="15">
        <v>629.45</v>
      </c>
      <c r="AA21" s="15">
        <v>574.08</v>
      </c>
      <c r="AB21" s="24">
        <f t="shared" si="1"/>
        <v>7247.95</v>
      </c>
      <c r="AC21" s="21">
        <v>572.46</v>
      </c>
      <c r="AD21" s="21">
        <v>574</v>
      </c>
      <c r="AE21" s="21">
        <v>574</v>
      </c>
      <c r="AF21" s="21">
        <v>574</v>
      </c>
      <c r="AG21" s="21">
        <v>574</v>
      </c>
      <c r="AH21" s="21">
        <v>572.93</v>
      </c>
      <c r="AI21" s="29"/>
      <c r="AJ21" s="29"/>
      <c r="AK21" s="29"/>
      <c r="AL21" s="29"/>
      <c r="AM21" s="29"/>
      <c r="AN21" s="29"/>
      <c r="AO21" s="33">
        <f t="shared" si="2"/>
        <v>3441.39</v>
      </c>
    </row>
    <row r="22" ht="14.5" spans="1:41">
      <c r="A22" s="13">
        <v>18</v>
      </c>
      <c r="B22" s="14" t="s">
        <v>487</v>
      </c>
      <c r="C22" s="15">
        <v>0</v>
      </c>
      <c r="D22" s="15">
        <v>0</v>
      </c>
      <c r="E22" s="15">
        <v>0</v>
      </c>
      <c r="F22" s="15">
        <v>291.62</v>
      </c>
      <c r="G22" s="15">
        <v>291.62</v>
      </c>
      <c r="H22" s="15">
        <v>293.61</v>
      </c>
      <c r="I22" s="15">
        <v>597.55</v>
      </c>
      <c r="J22" s="15">
        <v>597.55</v>
      </c>
      <c r="K22" s="15">
        <v>597.55</v>
      </c>
      <c r="L22" s="15">
        <v>597.55</v>
      </c>
      <c r="M22" s="15">
        <v>597.55</v>
      </c>
      <c r="N22" s="15">
        <v>597.55</v>
      </c>
      <c r="O22" s="35">
        <f t="shared" si="0"/>
        <v>4462.15</v>
      </c>
      <c r="P22" s="15">
        <v>596.49</v>
      </c>
      <c r="Q22" s="15">
        <v>592.23</v>
      </c>
      <c r="R22" s="15">
        <v>587.01</v>
      </c>
      <c r="S22" s="15">
        <v>587.01</v>
      </c>
      <c r="T22" s="15">
        <v>587.01</v>
      </c>
      <c r="U22" s="15">
        <v>587.01</v>
      </c>
      <c r="V22" s="15">
        <v>619.31</v>
      </c>
      <c r="W22" s="15">
        <v>629.45</v>
      </c>
      <c r="X22" s="15">
        <v>629.45</v>
      </c>
      <c r="Y22" s="15">
        <v>629.45</v>
      </c>
      <c r="Z22" s="15">
        <v>629.45</v>
      </c>
      <c r="AA22" s="15">
        <v>574.08</v>
      </c>
      <c r="AB22" s="24">
        <f t="shared" si="1"/>
        <v>7247.95</v>
      </c>
      <c r="AC22" s="21">
        <v>572.46</v>
      </c>
      <c r="AD22" s="21">
        <v>574</v>
      </c>
      <c r="AE22" s="21">
        <v>574</v>
      </c>
      <c r="AF22" s="21">
        <v>574</v>
      </c>
      <c r="AG22" s="21">
        <v>574</v>
      </c>
      <c r="AH22" s="21">
        <v>572.93</v>
      </c>
      <c r="AI22" s="29"/>
      <c r="AJ22" s="29"/>
      <c r="AK22" s="29"/>
      <c r="AL22" s="29"/>
      <c r="AM22" s="29"/>
      <c r="AN22" s="29"/>
      <c r="AO22" s="33">
        <f t="shared" si="2"/>
        <v>3441.39</v>
      </c>
    </row>
    <row r="23" s="4" customFormat="1" ht="14.5" spans="1:41">
      <c r="A23" s="17">
        <v>19</v>
      </c>
      <c r="B23" s="18" t="s">
        <v>492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6">
        <f t="shared" si="0"/>
        <v>0</v>
      </c>
      <c r="P23" s="19">
        <v>0</v>
      </c>
      <c r="Q23" s="19">
        <v>0</v>
      </c>
      <c r="R23" s="19">
        <v>310.11</v>
      </c>
      <c r="S23" s="19">
        <v>310.11</v>
      </c>
      <c r="T23" s="19">
        <v>310.11</v>
      </c>
      <c r="U23" s="19">
        <v>587.01</v>
      </c>
      <c r="V23" s="19">
        <v>619.31</v>
      </c>
      <c r="W23" s="19">
        <v>629.45</v>
      </c>
      <c r="X23" s="19">
        <v>629.45</v>
      </c>
      <c r="Y23" s="19">
        <v>629.45</v>
      </c>
      <c r="Z23" s="19">
        <v>629.45</v>
      </c>
      <c r="AA23" s="19">
        <v>574.08</v>
      </c>
      <c r="AB23" s="25">
        <f t="shared" si="1"/>
        <v>5228.53</v>
      </c>
      <c r="AC23" s="28">
        <v>572.46</v>
      </c>
      <c r="AD23" s="28">
        <v>574</v>
      </c>
      <c r="AE23" s="28">
        <v>574</v>
      </c>
      <c r="AF23" s="28">
        <v>574</v>
      </c>
      <c r="AG23" s="28">
        <v>574</v>
      </c>
      <c r="AH23" s="28">
        <v>572.93</v>
      </c>
      <c r="AI23" s="31"/>
      <c r="AJ23" s="31"/>
      <c r="AK23" s="31"/>
      <c r="AL23" s="31"/>
      <c r="AM23" s="31"/>
      <c r="AN23" s="31"/>
      <c r="AO23" s="34">
        <f t="shared" si="2"/>
        <v>3441.39</v>
      </c>
    </row>
    <row r="24" ht="14.5" spans="1:41">
      <c r="A24" s="13">
        <v>20</v>
      </c>
      <c r="B24" s="14" t="s">
        <v>496</v>
      </c>
      <c r="C24" s="15">
        <v>553.49</v>
      </c>
      <c r="D24" s="15">
        <v>555.52</v>
      </c>
      <c r="E24" s="15">
        <v>555.52</v>
      </c>
      <c r="F24" s="15">
        <v>555.52</v>
      </c>
      <c r="G24" s="15">
        <v>555.52</v>
      </c>
      <c r="H24" s="15">
        <v>570.51</v>
      </c>
      <c r="I24" s="15">
        <v>597.55</v>
      </c>
      <c r="J24" s="15">
        <v>597.55</v>
      </c>
      <c r="K24" s="15">
        <v>597.55</v>
      </c>
      <c r="L24" s="15">
        <v>597.55</v>
      </c>
      <c r="M24" s="15">
        <v>597.55</v>
      </c>
      <c r="N24" s="15">
        <v>597.55</v>
      </c>
      <c r="O24" s="35">
        <f t="shared" si="0"/>
        <v>6931.38</v>
      </c>
      <c r="P24" s="15">
        <v>596.49</v>
      </c>
      <c r="Q24" s="15">
        <v>592.23</v>
      </c>
      <c r="R24" s="15">
        <v>587.01</v>
      </c>
      <c r="S24" s="15">
        <v>587.01</v>
      </c>
      <c r="T24" s="15">
        <v>608.31</v>
      </c>
      <c r="U24" s="15">
        <v>608.31</v>
      </c>
      <c r="V24" s="15">
        <v>640.61</v>
      </c>
      <c r="W24" s="15">
        <v>651.45</v>
      </c>
      <c r="X24" s="15">
        <v>651.45</v>
      </c>
      <c r="Y24" s="15">
        <v>651.45</v>
      </c>
      <c r="Z24" s="15">
        <v>651.45</v>
      </c>
      <c r="AA24" s="15">
        <v>596.08</v>
      </c>
      <c r="AB24" s="24">
        <f t="shared" si="1"/>
        <v>7421.85</v>
      </c>
      <c r="AC24" s="21">
        <v>594.46</v>
      </c>
      <c r="AD24" s="21">
        <v>596</v>
      </c>
      <c r="AE24" s="21">
        <v>596</v>
      </c>
      <c r="AF24" s="21">
        <v>596</v>
      </c>
      <c r="AG24" s="21">
        <v>596</v>
      </c>
      <c r="AH24" s="21">
        <v>594.93</v>
      </c>
      <c r="AI24" s="29"/>
      <c r="AJ24" s="29"/>
      <c r="AK24" s="29"/>
      <c r="AL24" s="29"/>
      <c r="AM24" s="29"/>
      <c r="AN24" s="29"/>
      <c r="AO24" s="33">
        <f t="shared" si="2"/>
        <v>3573.39</v>
      </c>
    </row>
    <row r="25" ht="14.5" spans="1:41">
      <c r="A25" s="13">
        <v>21</v>
      </c>
      <c r="B25" s="14" t="s">
        <v>499</v>
      </c>
      <c r="C25" s="15">
        <v>553.49</v>
      </c>
      <c r="D25" s="15">
        <v>555.52</v>
      </c>
      <c r="E25" s="15">
        <v>555.52</v>
      </c>
      <c r="F25" s="15">
        <v>555.52</v>
      </c>
      <c r="G25" s="15">
        <v>555.52</v>
      </c>
      <c r="H25" s="15">
        <v>570.51</v>
      </c>
      <c r="I25" s="15">
        <v>597.55</v>
      </c>
      <c r="J25" s="15">
        <v>597.55</v>
      </c>
      <c r="K25" s="15">
        <v>597.55</v>
      </c>
      <c r="L25" s="15">
        <v>597.55</v>
      </c>
      <c r="M25" s="15">
        <v>597.55</v>
      </c>
      <c r="N25" s="15">
        <v>597.55</v>
      </c>
      <c r="O25" s="35">
        <f t="shared" si="0"/>
        <v>6931.38</v>
      </c>
      <c r="P25" s="15">
        <v>596.49</v>
      </c>
      <c r="Q25" s="15">
        <v>592.23</v>
      </c>
      <c r="R25" s="15">
        <v>587.01</v>
      </c>
      <c r="S25" s="15">
        <v>587.01</v>
      </c>
      <c r="T25" s="15">
        <v>587.01</v>
      </c>
      <c r="U25" s="15">
        <v>587.01</v>
      </c>
      <c r="V25" s="15">
        <v>619.31</v>
      </c>
      <c r="W25" s="15">
        <v>629.45</v>
      </c>
      <c r="X25" s="15">
        <v>629.45</v>
      </c>
      <c r="Y25" s="15">
        <v>629.45</v>
      </c>
      <c r="Z25" s="15">
        <v>629.45</v>
      </c>
      <c r="AA25" s="15">
        <v>574.08</v>
      </c>
      <c r="AB25" s="24">
        <f t="shared" si="1"/>
        <v>7247.95</v>
      </c>
      <c r="AC25" s="21">
        <v>572.46</v>
      </c>
      <c r="AD25" s="21">
        <v>574</v>
      </c>
      <c r="AE25" s="21">
        <v>574</v>
      </c>
      <c r="AF25" s="21">
        <v>574</v>
      </c>
      <c r="AG25" s="21">
        <v>574</v>
      </c>
      <c r="AH25" s="21">
        <v>572.93</v>
      </c>
      <c r="AI25" s="29"/>
      <c r="AJ25" s="29"/>
      <c r="AK25" s="29"/>
      <c r="AL25" s="29"/>
      <c r="AM25" s="29"/>
      <c r="AN25" s="29"/>
      <c r="AO25" s="33">
        <f t="shared" si="2"/>
        <v>3441.39</v>
      </c>
    </row>
    <row r="26" ht="14.5" spans="1:41">
      <c r="A26" s="13">
        <v>22</v>
      </c>
      <c r="B26" s="14" t="s">
        <v>504</v>
      </c>
      <c r="C26" s="15">
        <v>553.49</v>
      </c>
      <c r="D26" s="15">
        <v>555.52</v>
      </c>
      <c r="E26" s="15">
        <v>555.52</v>
      </c>
      <c r="F26" s="15">
        <v>555.52</v>
      </c>
      <c r="G26" s="15">
        <v>555.52</v>
      </c>
      <c r="H26" s="15">
        <v>570.51</v>
      </c>
      <c r="I26" s="15">
        <v>597.55</v>
      </c>
      <c r="J26" s="15">
        <v>597.55</v>
      </c>
      <c r="K26" s="15">
        <v>597.55</v>
      </c>
      <c r="L26" s="15">
        <v>597.55</v>
      </c>
      <c r="M26" s="15">
        <v>597.55</v>
      </c>
      <c r="N26" s="15">
        <v>597.55</v>
      </c>
      <c r="O26" s="35">
        <f t="shared" si="0"/>
        <v>6931.38</v>
      </c>
      <c r="P26" s="15">
        <v>596.49</v>
      </c>
      <c r="Q26" s="15">
        <v>592.23</v>
      </c>
      <c r="R26" s="15">
        <v>587.01</v>
      </c>
      <c r="S26" s="15">
        <v>587.01</v>
      </c>
      <c r="T26" s="15">
        <v>587.01</v>
      </c>
      <c r="U26" s="15">
        <v>587.01</v>
      </c>
      <c r="V26" s="15">
        <v>619.31</v>
      </c>
      <c r="W26" s="15">
        <v>629.45</v>
      </c>
      <c r="X26" s="15">
        <v>629.45</v>
      </c>
      <c r="Y26" s="15">
        <v>629.45</v>
      </c>
      <c r="Z26" s="15">
        <v>629.45</v>
      </c>
      <c r="AA26" s="15">
        <v>574.08</v>
      </c>
      <c r="AB26" s="24">
        <f t="shared" si="1"/>
        <v>7247.95</v>
      </c>
      <c r="AC26" s="21">
        <v>572.46</v>
      </c>
      <c r="AD26" s="21">
        <v>574</v>
      </c>
      <c r="AE26" s="21">
        <v>574</v>
      </c>
      <c r="AF26" s="21">
        <v>574</v>
      </c>
      <c r="AG26" s="21">
        <v>574</v>
      </c>
      <c r="AH26" s="21">
        <v>572.93</v>
      </c>
      <c r="AI26" s="29"/>
      <c r="AJ26" s="29"/>
      <c r="AK26" s="29"/>
      <c r="AL26" s="29"/>
      <c r="AM26" s="29"/>
      <c r="AN26" s="29"/>
      <c r="AO26" s="33">
        <f t="shared" si="2"/>
        <v>3441.39</v>
      </c>
    </row>
    <row r="27" ht="14.5" spans="1:41">
      <c r="A27" s="13">
        <v>23</v>
      </c>
      <c r="B27" s="14" t="s">
        <v>508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35">
        <f t="shared" si="0"/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343.45</v>
      </c>
      <c r="Y27" s="15">
        <v>343.45</v>
      </c>
      <c r="Z27" s="15">
        <v>343.45</v>
      </c>
      <c r="AA27" s="15">
        <v>574.08</v>
      </c>
      <c r="AB27" s="24">
        <f t="shared" si="1"/>
        <v>1604.43</v>
      </c>
      <c r="AC27" s="21">
        <v>572.46</v>
      </c>
      <c r="AD27" s="21">
        <v>574</v>
      </c>
      <c r="AE27" s="21">
        <v>574</v>
      </c>
      <c r="AF27" s="21">
        <v>574</v>
      </c>
      <c r="AG27" s="21">
        <v>574</v>
      </c>
      <c r="AH27" s="21">
        <v>572.93</v>
      </c>
      <c r="AI27" s="29"/>
      <c r="AJ27" s="29"/>
      <c r="AK27" s="29"/>
      <c r="AL27" s="29"/>
      <c r="AM27" s="29"/>
      <c r="AN27" s="37"/>
      <c r="AO27" s="33">
        <f t="shared" si="2"/>
        <v>3441.39</v>
      </c>
    </row>
    <row r="28" ht="14.5" spans="1:41">
      <c r="A28" s="13">
        <v>24</v>
      </c>
      <c r="B28" s="14" t="s">
        <v>516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35">
        <f t="shared" si="0"/>
        <v>0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24">
        <f t="shared" si="1"/>
        <v>0</v>
      </c>
      <c r="AC28" s="21">
        <v>572.46</v>
      </c>
      <c r="AD28" s="21">
        <v>574</v>
      </c>
      <c r="AE28" s="21">
        <v>574</v>
      </c>
      <c r="AF28" s="21">
        <v>574</v>
      </c>
      <c r="AG28" s="21">
        <v>574</v>
      </c>
      <c r="AH28" s="21">
        <v>572.93</v>
      </c>
      <c r="AI28" s="29"/>
      <c r="AJ28" s="29"/>
      <c r="AK28" s="29"/>
      <c r="AL28" s="29"/>
      <c r="AM28" s="29"/>
      <c r="AN28" s="29"/>
      <c r="AO28" s="33">
        <f t="shared" si="2"/>
        <v>3441.39</v>
      </c>
    </row>
    <row r="29" ht="14.5" spans="1:41">
      <c r="A29" s="13">
        <v>25</v>
      </c>
      <c r="B29" s="14" t="s">
        <v>522</v>
      </c>
      <c r="C29" s="15">
        <v>289.59</v>
      </c>
      <c r="D29" s="15">
        <v>291.62</v>
      </c>
      <c r="E29" s="15">
        <v>291.62</v>
      </c>
      <c r="F29" s="15">
        <v>291.62</v>
      </c>
      <c r="G29" s="15">
        <v>555.52</v>
      </c>
      <c r="H29" s="15">
        <v>570.51</v>
      </c>
      <c r="I29" s="15">
        <v>597.55</v>
      </c>
      <c r="J29" s="15">
        <v>597.55</v>
      </c>
      <c r="K29" s="15">
        <v>597.55</v>
      </c>
      <c r="L29" s="15">
        <v>597.55</v>
      </c>
      <c r="M29" s="15">
        <v>597.55</v>
      </c>
      <c r="N29" s="15">
        <v>597.55</v>
      </c>
      <c r="O29" s="35">
        <f t="shared" si="0"/>
        <v>5875.78</v>
      </c>
      <c r="P29" s="15">
        <v>596.49</v>
      </c>
      <c r="Q29" s="15">
        <v>592.23</v>
      </c>
      <c r="R29" s="15">
        <v>587.01</v>
      </c>
      <c r="S29" s="15">
        <v>587.01</v>
      </c>
      <c r="T29" s="15">
        <v>587.01</v>
      </c>
      <c r="U29" s="15">
        <v>587.01</v>
      </c>
      <c r="V29" s="15">
        <v>619.31</v>
      </c>
      <c r="W29" s="15">
        <v>629.45</v>
      </c>
      <c r="X29" s="15">
        <v>629.45</v>
      </c>
      <c r="Y29" s="15">
        <v>629.45</v>
      </c>
      <c r="Z29" s="15">
        <v>629.45</v>
      </c>
      <c r="AA29" s="15">
        <v>574.08</v>
      </c>
      <c r="AB29" s="24">
        <f t="shared" si="1"/>
        <v>7247.95</v>
      </c>
      <c r="AC29" s="21">
        <v>572.46</v>
      </c>
      <c r="AD29" s="21">
        <v>574</v>
      </c>
      <c r="AE29" s="21">
        <v>574</v>
      </c>
      <c r="AF29" s="21">
        <v>574</v>
      </c>
      <c r="AG29" s="21">
        <v>574</v>
      </c>
      <c r="AH29" s="21">
        <v>572.93</v>
      </c>
      <c r="AI29" s="29"/>
      <c r="AJ29" s="29"/>
      <c r="AK29" s="29"/>
      <c r="AL29" s="29"/>
      <c r="AM29" s="29"/>
      <c r="AN29" s="29"/>
      <c r="AO29" s="33">
        <f t="shared" si="2"/>
        <v>3441.39</v>
      </c>
    </row>
    <row r="30" ht="14.5" spans="1:41">
      <c r="A30" s="13">
        <v>26</v>
      </c>
      <c r="B30" s="14" t="s">
        <v>526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597.55</v>
      </c>
      <c r="N30" s="15">
        <v>597.55</v>
      </c>
      <c r="O30" s="35">
        <f t="shared" si="0"/>
        <v>1195.1</v>
      </c>
      <c r="P30" s="15">
        <v>596.49</v>
      </c>
      <c r="Q30" s="15">
        <v>592.23</v>
      </c>
      <c r="R30" s="15">
        <v>587.01</v>
      </c>
      <c r="S30" s="15">
        <v>587.01</v>
      </c>
      <c r="T30" s="15">
        <v>587.01</v>
      </c>
      <c r="U30" s="15">
        <v>587.01</v>
      </c>
      <c r="V30" s="15">
        <v>619.31</v>
      </c>
      <c r="W30" s="15">
        <v>629.45</v>
      </c>
      <c r="X30" s="15">
        <v>629.45</v>
      </c>
      <c r="Y30" s="15">
        <v>629.45</v>
      </c>
      <c r="Z30" s="15">
        <v>629.45</v>
      </c>
      <c r="AA30" s="15">
        <v>574.08</v>
      </c>
      <c r="AB30" s="24">
        <f t="shared" si="1"/>
        <v>7247.95</v>
      </c>
      <c r="AC30" s="21">
        <v>572.46</v>
      </c>
      <c r="AD30" s="21">
        <v>574</v>
      </c>
      <c r="AE30" s="21">
        <v>574</v>
      </c>
      <c r="AF30" s="21">
        <v>574</v>
      </c>
      <c r="AG30" s="21">
        <v>574</v>
      </c>
      <c r="AH30" s="21">
        <v>572.93</v>
      </c>
      <c r="AI30" s="29"/>
      <c r="AJ30" s="29"/>
      <c r="AK30" s="29"/>
      <c r="AL30" s="29"/>
      <c r="AM30" s="29"/>
      <c r="AN30" s="29"/>
      <c r="AO30" s="33">
        <f t="shared" si="2"/>
        <v>3441.39</v>
      </c>
    </row>
    <row r="31" ht="14.5" spans="1:41">
      <c r="A31" s="13">
        <v>27</v>
      </c>
      <c r="B31" s="14" t="s">
        <v>530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35">
        <f t="shared" si="0"/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619.31</v>
      </c>
      <c r="W31" s="15">
        <v>629.45</v>
      </c>
      <c r="X31" s="15">
        <v>629.45</v>
      </c>
      <c r="Y31" s="15">
        <v>629.45</v>
      </c>
      <c r="Z31" s="15">
        <v>629.45</v>
      </c>
      <c r="AA31" s="15">
        <v>574.08</v>
      </c>
      <c r="AB31" s="24">
        <f t="shared" si="1"/>
        <v>3711.19</v>
      </c>
      <c r="AC31" s="21">
        <v>572.46</v>
      </c>
      <c r="AD31" s="21">
        <v>574</v>
      </c>
      <c r="AE31" s="21">
        <v>574</v>
      </c>
      <c r="AF31" s="21">
        <v>574</v>
      </c>
      <c r="AG31" s="21">
        <v>574</v>
      </c>
      <c r="AH31" s="21">
        <v>572.93</v>
      </c>
      <c r="AI31" s="29"/>
      <c r="AJ31" s="29"/>
      <c r="AK31" s="29"/>
      <c r="AL31" s="30"/>
      <c r="AM31" s="29"/>
      <c r="AN31" s="30"/>
      <c r="AO31" s="33">
        <f t="shared" si="2"/>
        <v>3441.39</v>
      </c>
    </row>
    <row r="32" ht="15" customHeight="1" spans="1:41">
      <c r="A32" s="13">
        <v>28</v>
      </c>
      <c r="B32" s="14" t="s">
        <v>536</v>
      </c>
      <c r="C32" s="15">
        <v>553.49</v>
      </c>
      <c r="D32" s="15">
        <v>555.52</v>
      </c>
      <c r="E32" s="15">
        <v>555.52</v>
      </c>
      <c r="F32" s="15">
        <v>555.52</v>
      </c>
      <c r="G32" s="15">
        <v>555.52</v>
      </c>
      <c r="H32" s="15">
        <v>570.51</v>
      </c>
      <c r="I32" s="15">
        <v>597.55</v>
      </c>
      <c r="J32" s="15">
        <v>597.55</v>
      </c>
      <c r="K32" s="15">
        <v>597.55</v>
      </c>
      <c r="L32" s="15">
        <v>597.55</v>
      </c>
      <c r="M32" s="15">
        <v>597.55</v>
      </c>
      <c r="N32" s="15">
        <v>597.55</v>
      </c>
      <c r="O32" s="35">
        <f t="shared" si="0"/>
        <v>6931.38</v>
      </c>
      <c r="P32" s="15">
        <v>596.49</v>
      </c>
      <c r="Q32" s="15">
        <v>592.23</v>
      </c>
      <c r="R32" s="15">
        <v>587.01</v>
      </c>
      <c r="S32" s="15">
        <v>587.01</v>
      </c>
      <c r="T32" s="15">
        <v>608.31</v>
      </c>
      <c r="U32" s="15">
        <v>608.31</v>
      </c>
      <c r="V32" s="15">
        <v>640.61</v>
      </c>
      <c r="W32" s="15">
        <v>651.45</v>
      </c>
      <c r="X32" s="15">
        <v>651.45</v>
      </c>
      <c r="Y32" s="15">
        <v>651.45</v>
      </c>
      <c r="Z32" s="15">
        <v>651.45</v>
      </c>
      <c r="AA32" s="15">
        <v>596.08</v>
      </c>
      <c r="AB32" s="24">
        <f t="shared" si="1"/>
        <v>7421.85</v>
      </c>
      <c r="AC32" s="21">
        <v>594.46</v>
      </c>
      <c r="AD32" s="21">
        <v>596</v>
      </c>
      <c r="AE32" s="21">
        <v>596</v>
      </c>
      <c r="AF32" s="21">
        <v>596</v>
      </c>
      <c r="AG32" s="21">
        <v>596</v>
      </c>
      <c r="AH32" s="21">
        <v>594.93</v>
      </c>
      <c r="AI32" s="29"/>
      <c r="AJ32" s="29"/>
      <c r="AK32" s="29"/>
      <c r="AL32" s="29"/>
      <c r="AM32" s="29"/>
      <c r="AN32" s="29"/>
      <c r="AO32" s="33">
        <f t="shared" si="2"/>
        <v>3573.39</v>
      </c>
    </row>
    <row r="33" ht="14.5" spans="1:41">
      <c r="A33" s="20" t="s">
        <v>30</v>
      </c>
      <c r="B33" s="20"/>
      <c r="C33" s="21">
        <f>SUM(C5:C32)</f>
        <v>10104.9</v>
      </c>
      <c r="D33" s="21">
        <f t="shared" ref="D33:AH33" si="3">SUM(D5:D32)</f>
        <v>9581.86</v>
      </c>
      <c r="E33" s="21">
        <f t="shared" si="3"/>
        <v>9581.86</v>
      </c>
      <c r="F33" s="21">
        <f t="shared" si="3"/>
        <v>10903.28</v>
      </c>
      <c r="G33" s="21">
        <f t="shared" si="3"/>
        <v>11167.18</v>
      </c>
      <c r="H33" s="21">
        <f t="shared" si="3"/>
        <v>11369.04</v>
      </c>
      <c r="I33" s="21">
        <f t="shared" si="3"/>
        <v>12024.5</v>
      </c>
      <c r="J33" s="21">
        <f t="shared" si="3"/>
        <v>12345.15</v>
      </c>
      <c r="K33" s="21">
        <f t="shared" si="3"/>
        <v>12345.15</v>
      </c>
      <c r="L33" s="21">
        <f t="shared" si="3"/>
        <v>12345.15</v>
      </c>
      <c r="M33" s="21">
        <f t="shared" si="3"/>
        <v>14847.95</v>
      </c>
      <c r="N33" s="21">
        <f t="shared" si="3"/>
        <v>16043.05</v>
      </c>
      <c r="O33" s="21">
        <f t="shared" si="3"/>
        <v>142659.07</v>
      </c>
      <c r="P33" s="21">
        <f t="shared" si="3"/>
        <v>16011.91</v>
      </c>
      <c r="Q33" s="21">
        <f t="shared" si="3"/>
        <v>15913.93</v>
      </c>
      <c r="R33" s="21">
        <f t="shared" si="3"/>
        <v>16070.96</v>
      </c>
      <c r="S33" s="21">
        <f t="shared" si="3"/>
        <v>16070.96</v>
      </c>
      <c r="T33" s="21">
        <f t="shared" si="3"/>
        <v>16134.86</v>
      </c>
      <c r="U33" s="21">
        <f t="shared" si="3"/>
        <v>16411.76</v>
      </c>
      <c r="V33" s="21">
        <f t="shared" si="3"/>
        <v>17678.75</v>
      </c>
      <c r="W33" s="21">
        <f t="shared" si="3"/>
        <v>17267.98</v>
      </c>
      <c r="X33" s="21">
        <f t="shared" si="3"/>
        <v>17611.43</v>
      </c>
      <c r="Y33" s="21">
        <f t="shared" si="3"/>
        <v>17611.43</v>
      </c>
      <c r="Z33" s="21">
        <f t="shared" si="3"/>
        <v>16981.98</v>
      </c>
      <c r="AA33" s="21">
        <f t="shared" si="3"/>
        <v>15919.19</v>
      </c>
      <c r="AB33" s="21">
        <f t="shared" si="3"/>
        <v>199685.14</v>
      </c>
      <c r="AC33" s="21">
        <f t="shared" si="3"/>
        <v>16443.1</v>
      </c>
      <c r="AD33" s="21">
        <f t="shared" si="3"/>
        <v>17077.6</v>
      </c>
      <c r="AE33" s="21">
        <f t="shared" si="3"/>
        <v>15929.6</v>
      </c>
      <c r="AF33" s="21">
        <f t="shared" si="3"/>
        <v>15929.6</v>
      </c>
      <c r="AG33" s="21">
        <f t="shared" si="3"/>
        <v>15929.6</v>
      </c>
      <c r="AH33" s="21">
        <f t="shared" si="3"/>
        <v>15897.42</v>
      </c>
      <c r="AO33" s="33">
        <f t="shared" si="2"/>
        <v>97206.92</v>
      </c>
    </row>
    <row r="35" spans="3:41">
      <c r="C35" s="5">
        <f>SUBTOTAL(9,C14:C34)</f>
        <v>14842.71</v>
      </c>
      <c r="D35" s="5">
        <f t="shared" ref="D35:AO35" si="4">SUBTOTAL(9,D14:D34)</f>
        <v>13782.42</v>
      </c>
      <c r="E35" s="5">
        <f t="shared" si="4"/>
        <v>13782.42</v>
      </c>
      <c r="F35" s="5">
        <f t="shared" si="4"/>
        <v>16425.26</v>
      </c>
      <c r="G35" s="5">
        <f t="shared" si="4"/>
        <v>16953.06</v>
      </c>
      <c r="H35" s="5">
        <f t="shared" si="4"/>
        <v>17278.83</v>
      </c>
      <c r="I35" s="5">
        <f t="shared" si="4"/>
        <v>18454.55</v>
      </c>
      <c r="J35" s="5">
        <f t="shared" si="4"/>
        <v>19095.85</v>
      </c>
      <c r="K35" s="5">
        <f t="shared" si="4"/>
        <v>19095.85</v>
      </c>
      <c r="L35" s="5">
        <f t="shared" si="4"/>
        <v>19095.85</v>
      </c>
      <c r="M35" s="5">
        <f t="shared" si="4"/>
        <v>23070.65</v>
      </c>
      <c r="N35" s="5">
        <f t="shared" si="4"/>
        <v>25460.85</v>
      </c>
      <c r="O35" s="5">
        <f t="shared" si="4"/>
        <v>217338.3</v>
      </c>
      <c r="P35" s="5">
        <f t="shared" si="4"/>
        <v>25412.37</v>
      </c>
      <c r="Q35" s="5">
        <f t="shared" si="4"/>
        <v>25250.49</v>
      </c>
      <c r="R35" s="5">
        <f t="shared" si="4"/>
        <v>25632.3</v>
      </c>
      <c r="S35" s="5">
        <f t="shared" si="4"/>
        <v>25632.3</v>
      </c>
      <c r="T35" s="5">
        <f t="shared" si="4"/>
        <v>25760.1</v>
      </c>
      <c r="U35" s="5">
        <f t="shared" si="4"/>
        <v>26313.9</v>
      </c>
      <c r="V35" s="5">
        <f t="shared" si="4"/>
        <v>28685.26</v>
      </c>
      <c r="W35" s="5">
        <f t="shared" si="4"/>
        <v>27810.64</v>
      </c>
      <c r="X35" s="5">
        <f t="shared" si="4"/>
        <v>28497.54</v>
      </c>
      <c r="Y35" s="5">
        <f t="shared" si="4"/>
        <v>28497.54</v>
      </c>
      <c r="Z35" s="5">
        <f t="shared" si="4"/>
        <v>27238.64</v>
      </c>
      <c r="AA35" s="5">
        <f t="shared" si="4"/>
        <v>25575.93</v>
      </c>
      <c r="AB35" s="5">
        <f t="shared" si="4"/>
        <v>320307.01</v>
      </c>
      <c r="AC35" s="5">
        <f t="shared" si="4"/>
        <v>26644.33</v>
      </c>
      <c r="AD35" s="5">
        <f t="shared" si="4"/>
        <v>27305.01</v>
      </c>
      <c r="AE35" s="5">
        <f t="shared" si="4"/>
        <v>25583.01</v>
      </c>
      <c r="AF35" s="5">
        <f t="shared" si="4"/>
        <v>25583.01</v>
      </c>
      <c r="AG35" s="5">
        <f t="shared" si="4"/>
        <v>25583.01</v>
      </c>
      <c r="AH35" s="5">
        <f t="shared" si="4"/>
        <v>25532.33</v>
      </c>
      <c r="AI35" s="5">
        <f t="shared" si="4"/>
        <v>0</v>
      </c>
      <c r="AJ35" s="5">
        <f t="shared" si="4"/>
        <v>0</v>
      </c>
      <c r="AK35" s="5">
        <f t="shared" si="4"/>
        <v>0</v>
      </c>
      <c r="AL35" s="5">
        <f t="shared" si="4"/>
        <v>0</v>
      </c>
      <c r="AM35" s="5">
        <f t="shared" si="4"/>
        <v>0</v>
      </c>
      <c r="AN35" s="5">
        <f t="shared" si="4"/>
        <v>0</v>
      </c>
      <c r="AO35" s="5">
        <f t="shared" si="4"/>
        <v>156230.7</v>
      </c>
    </row>
  </sheetData>
  <mergeCells count="8">
    <mergeCell ref="A1:AO1"/>
    <mergeCell ref="C3:N3"/>
    <mergeCell ref="P3:AA3"/>
    <mergeCell ref="AC3:AN3"/>
    <mergeCell ref="A33:B33"/>
    <mergeCell ref="O3:O4"/>
    <mergeCell ref="AB3:AB4"/>
    <mergeCell ref="AO3:AO4"/>
  </mergeCells>
  <conditionalFormatting sqref="B5:B23">
    <cfRule type="duplicateValues" dxfId="1" priority="2" stopIfTrue="1"/>
  </conditionalFormatting>
  <conditionalFormatting sqref="B24:B32">
    <cfRule type="duplicateValues" dxfId="1" priority="1" stopIfTrue="1"/>
  </conditionalFormatting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AO35"/>
  <sheetViews>
    <sheetView workbookViewId="0">
      <selection activeCell="J17" sqref="J17"/>
    </sheetView>
  </sheetViews>
  <sheetFormatPr defaultColWidth="8.88181818181818" defaultRowHeight="14"/>
  <cols>
    <col min="1" max="2" width="8.88181818181818" style="5"/>
    <col min="3" max="3" width="10.1272727272727" style="5" customWidth="1"/>
    <col min="4" max="4" width="9.75454545454545" style="5" customWidth="1"/>
    <col min="5" max="5" width="10.1272727272727" style="5" customWidth="1"/>
    <col min="6" max="6" width="10.2545454545455" style="5" customWidth="1"/>
    <col min="7" max="8" width="8.88181818181818" style="5" customWidth="1"/>
    <col min="9" max="9" width="9.12727272727273" style="5" customWidth="1"/>
    <col min="10" max="11" width="11.2545454545455" style="5" customWidth="1"/>
    <col min="12" max="12" width="9.5" style="5" customWidth="1"/>
    <col min="13" max="14" width="8.88181818181818" style="5" customWidth="1"/>
    <col min="15" max="15" width="10.1272727272727" style="5" hidden="1" customWidth="1"/>
    <col min="16" max="27" width="8.88181818181818" style="5"/>
    <col min="28" max="28" width="10.1272727272727" style="5" hidden="1" customWidth="1"/>
    <col min="29" max="34" width="8.88181818181818" style="5"/>
    <col min="35" max="40" width="8.88181818181818" style="5" hidden="1" customWidth="1"/>
    <col min="41" max="41" width="11" style="5" hidden="1" customWidth="1"/>
    <col min="42" max="16384" width="8.88181818181818" style="5"/>
  </cols>
  <sheetData>
    <row r="1" s="1" customFormat="1" ht="21" spans="1:41">
      <c r="A1" s="6" t="s">
        <v>567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="2" customFormat="1" spans="1:41">
      <c r="A2" s="7" t="s">
        <v>1</v>
      </c>
      <c r="B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 t="s">
        <v>542</v>
      </c>
    </row>
    <row r="3" s="3" customFormat="1" spans="1:41">
      <c r="A3" s="10"/>
      <c r="B3" s="11"/>
      <c r="C3" s="11" t="s">
        <v>543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22" t="s">
        <v>544</v>
      </c>
      <c r="P3" s="11" t="s">
        <v>545</v>
      </c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6" t="s">
        <v>546</v>
      </c>
      <c r="AC3" s="11" t="s">
        <v>547</v>
      </c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22" t="s">
        <v>548</v>
      </c>
    </row>
    <row r="4" s="3" customFormat="1" spans="1:41">
      <c r="A4" s="12" t="s">
        <v>3</v>
      </c>
      <c r="B4" s="12" t="s">
        <v>376</v>
      </c>
      <c r="C4" s="12" t="s">
        <v>549</v>
      </c>
      <c r="D4" s="12" t="s">
        <v>550</v>
      </c>
      <c r="E4" s="12" t="s">
        <v>551</v>
      </c>
      <c r="F4" s="12" t="s">
        <v>552</v>
      </c>
      <c r="G4" s="12" t="s">
        <v>553</v>
      </c>
      <c r="H4" s="12" t="s">
        <v>554</v>
      </c>
      <c r="I4" s="12" t="s">
        <v>555</v>
      </c>
      <c r="J4" s="12" t="s">
        <v>556</v>
      </c>
      <c r="K4" s="12" t="s">
        <v>557</v>
      </c>
      <c r="L4" s="12" t="s">
        <v>558</v>
      </c>
      <c r="M4" s="12" t="s">
        <v>559</v>
      </c>
      <c r="N4" s="12" t="s">
        <v>560</v>
      </c>
      <c r="O4" s="23"/>
      <c r="P4" s="12" t="s">
        <v>549</v>
      </c>
      <c r="Q4" s="12" t="s">
        <v>550</v>
      </c>
      <c r="R4" s="12" t="s">
        <v>551</v>
      </c>
      <c r="S4" s="12" t="s">
        <v>552</v>
      </c>
      <c r="T4" s="12" t="s">
        <v>553</v>
      </c>
      <c r="U4" s="12" t="s">
        <v>554</v>
      </c>
      <c r="V4" s="12" t="s">
        <v>555</v>
      </c>
      <c r="W4" s="12" t="s">
        <v>556</v>
      </c>
      <c r="X4" s="12" t="s">
        <v>557</v>
      </c>
      <c r="Y4" s="12" t="s">
        <v>558</v>
      </c>
      <c r="Z4" s="12" t="s">
        <v>559</v>
      </c>
      <c r="AA4" s="12" t="s">
        <v>560</v>
      </c>
      <c r="AB4" s="27"/>
      <c r="AC4" s="12" t="s">
        <v>549</v>
      </c>
      <c r="AD4" s="12" t="s">
        <v>550</v>
      </c>
      <c r="AE4" s="12" t="s">
        <v>551</v>
      </c>
      <c r="AF4" s="12" t="s">
        <v>552</v>
      </c>
      <c r="AG4" s="12" t="s">
        <v>553</v>
      </c>
      <c r="AH4" s="12" t="s">
        <v>554</v>
      </c>
      <c r="AI4" s="12" t="s">
        <v>555</v>
      </c>
      <c r="AJ4" s="12" t="s">
        <v>556</v>
      </c>
      <c r="AK4" s="12" t="s">
        <v>557</v>
      </c>
      <c r="AL4" s="12" t="s">
        <v>558</v>
      </c>
      <c r="AM4" s="12" t="s">
        <v>559</v>
      </c>
      <c r="AN4" s="12" t="s">
        <v>560</v>
      </c>
      <c r="AO4" s="23"/>
    </row>
    <row r="5" ht="14.5" spans="1:41">
      <c r="A5" s="13">
        <v>1</v>
      </c>
      <c r="B5" s="14" t="s">
        <v>387</v>
      </c>
      <c r="C5" s="15">
        <v>350</v>
      </c>
      <c r="D5" s="15">
        <v>350</v>
      </c>
      <c r="E5" s="15">
        <v>350</v>
      </c>
      <c r="F5" s="15">
        <v>350</v>
      </c>
      <c r="G5" s="15">
        <v>350</v>
      </c>
      <c r="H5" s="15">
        <v>350</v>
      </c>
      <c r="I5" s="15">
        <v>750</v>
      </c>
      <c r="J5" s="15">
        <v>750</v>
      </c>
      <c r="K5" s="15">
        <v>750</v>
      </c>
      <c r="L5" s="15">
        <v>750</v>
      </c>
      <c r="M5" s="15">
        <v>750</v>
      </c>
      <c r="N5" s="15">
        <v>750</v>
      </c>
      <c r="O5" s="24">
        <f>SUM(C5:N5)</f>
        <v>6600</v>
      </c>
      <c r="P5" s="15">
        <v>750</v>
      </c>
      <c r="Q5" s="15">
        <v>750</v>
      </c>
      <c r="R5" s="15">
        <v>750</v>
      </c>
      <c r="S5" s="15">
        <v>750</v>
      </c>
      <c r="T5" s="15">
        <v>750</v>
      </c>
      <c r="U5" s="15">
        <v>750</v>
      </c>
      <c r="V5" s="15">
        <v>750</v>
      </c>
      <c r="W5" s="15">
        <v>750</v>
      </c>
      <c r="X5" s="15">
        <v>750</v>
      </c>
      <c r="Y5" s="15">
        <v>750</v>
      </c>
      <c r="Z5" s="15">
        <v>750</v>
      </c>
      <c r="AA5" s="15">
        <v>750</v>
      </c>
      <c r="AB5" s="24">
        <f>SUM(P5:AA5)</f>
        <v>9000</v>
      </c>
      <c r="AC5" s="21">
        <v>750</v>
      </c>
      <c r="AD5" s="21">
        <v>750</v>
      </c>
      <c r="AE5" s="21">
        <v>750</v>
      </c>
      <c r="AF5" s="21">
        <v>750</v>
      </c>
      <c r="AG5" s="21">
        <v>750</v>
      </c>
      <c r="AH5" s="21">
        <v>750</v>
      </c>
      <c r="AI5" s="29"/>
      <c r="AJ5" s="29"/>
      <c r="AK5" s="29"/>
      <c r="AL5" s="29"/>
      <c r="AM5" s="29"/>
      <c r="AN5" s="29"/>
      <c r="AO5" s="33">
        <f>SUM(AC5:AN5)</f>
        <v>4500</v>
      </c>
    </row>
    <row r="6" ht="14.5" spans="1:41">
      <c r="A6" s="13">
        <v>2</v>
      </c>
      <c r="B6" s="14" t="s">
        <v>394</v>
      </c>
      <c r="C6" s="15">
        <v>250</v>
      </c>
      <c r="D6" s="15">
        <v>250</v>
      </c>
      <c r="E6" s="15">
        <v>250</v>
      </c>
      <c r="F6" s="15">
        <v>250</v>
      </c>
      <c r="G6" s="15">
        <v>250</v>
      </c>
      <c r="H6" s="15">
        <v>250</v>
      </c>
      <c r="I6" s="15">
        <v>600</v>
      </c>
      <c r="J6" s="15">
        <v>600</v>
      </c>
      <c r="K6" s="15">
        <v>600</v>
      </c>
      <c r="L6" s="15">
        <v>600</v>
      </c>
      <c r="M6" s="15">
        <v>600</v>
      </c>
      <c r="N6" s="15">
        <v>600</v>
      </c>
      <c r="O6" s="24">
        <f t="shared" ref="O6:O32" si="0">SUM(C6:N6)</f>
        <v>5100</v>
      </c>
      <c r="P6" s="15">
        <v>600</v>
      </c>
      <c r="Q6" s="15">
        <v>600</v>
      </c>
      <c r="R6" s="15">
        <v>600</v>
      </c>
      <c r="S6" s="15">
        <v>600</v>
      </c>
      <c r="T6" s="15">
        <v>600</v>
      </c>
      <c r="U6" s="15">
        <v>600</v>
      </c>
      <c r="V6" s="15">
        <v>600</v>
      </c>
      <c r="W6" s="15">
        <v>600</v>
      </c>
      <c r="X6" s="15">
        <v>600</v>
      </c>
      <c r="Y6" s="15">
        <v>600</v>
      </c>
      <c r="Z6" s="15">
        <v>600</v>
      </c>
      <c r="AA6" s="15">
        <v>600</v>
      </c>
      <c r="AB6" s="24">
        <f t="shared" ref="AB6:AB32" si="1">SUM(P6:AA6)</f>
        <v>7200</v>
      </c>
      <c r="AC6" s="21">
        <v>600</v>
      </c>
      <c r="AD6" s="21">
        <v>600</v>
      </c>
      <c r="AE6" s="21">
        <v>600</v>
      </c>
      <c r="AF6" s="21">
        <v>600</v>
      </c>
      <c r="AG6" s="21">
        <v>600</v>
      </c>
      <c r="AH6" s="21">
        <v>600</v>
      </c>
      <c r="AI6" s="29"/>
      <c r="AJ6" s="29"/>
      <c r="AK6" s="29"/>
      <c r="AL6" s="29"/>
      <c r="AM6" s="29"/>
      <c r="AN6" s="29"/>
      <c r="AO6" s="33">
        <f t="shared" ref="AO6:AO32" si="2">SUM(AC6:AN6)</f>
        <v>3600</v>
      </c>
    </row>
    <row r="7" ht="14.5" spans="1:41">
      <c r="A7" s="13">
        <v>3</v>
      </c>
      <c r="B7" s="14" t="s">
        <v>400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600</v>
      </c>
      <c r="N7" s="15">
        <v>600</v>
      </c>
      <c r="O7" s="24">
        <f t="shared" si="0"/>
        <v>1200</v>
      </c>
      <c r="P7" s="15">
        <v>600</v>
      </c>
      <c r="Q7" s="15">
        <v>600</v>
      </c>
      <c r="R7" s="15">
        <v>600</v>
      </c>
      <c r="S7" s="15">
        <v>600</v>
      </c>
      <c r="T7" s="15">
        <v>600</v>
      </c>
      <c r="U7" s="15">
        <v>600</v>
      </c>
      <c r="V7" s="15">
        <v>600</v>
      </c>
      <c r="W7" s="15">
        <v>600</v>
      </c>
      <c r="X7" s="15">
        <v>600</v>
      </c>
      <c r="Y7" s="15">
        <v>600</v>
      </c>
      <c r="Z7" s="15">
        <v>600</v>
      </c>
      <c r="AA7" s="15">
        <v>600</v>
      </c>
      <c r="AB7" s="24">
        <f t="shared" si="1"/>
        <v>7200</v>
      </c>
      <c r="AC7" s="21">
        <v>600</v>
      </c>
      <c r="AD7" s="21">
        <v>600</v>
      </c>
      <c r="AE7" s="21">
        <v>600</v>
      </c>
      <c r="AF7" s="21">
        <v>600</v>
      </c>
      <c r="AG7" s="21">
        <v>600</v>
      </c>
      <c r="AH7" s="21">
        <v>600</v>
      </c>
      <c r="AI7" s="29"/>
      <c r="AJ7" s="29"/>
      <c r="AK7" s="29"/>
      <c r="AL7" s="29"/>
      <c r="AM7" s="29"/>
      <c r="AN7" s="29"/>
      <c r="AO7" s="33">
        <f t="shared" si="2"/>
        <v>3600</v>
      </c>
    </row>
    <row r="8" ht="14.5" spans="1:41">
      <c r="A8" s="13">
        <v>4</v>
      </c>
      <c r="B8" s="14" t="s">
        <v>404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24">
        <f t="shared" si="0"/>
        <v>0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24">
        <f t="shared" si="1"/>
        <v>0</v>
      </c>
      <c r="AC8" s="21">
        <v>0</v>
      </c>
      <c r="AD8" s="21">
        <v>0</v>
      </c>
      <c r="AE8" s="21">
        <v>0</v>
      </c>
      <c r="AF8" s="21">
        <v>0</v>
      </c>
      <c r="AG8" s="21">
        <v>750</v>
      </c>
      <c r="AH8" s="21">
        <v>750</v>
      </c>
      <c r="AI8" s="29"/>
      <c r="AJ8" s="29"/>
      <c r="AK8" s="29"/>
      <c r="AL8" s="30"/>
      <c r="AM8" s="29"/>
      <c r="AN8" s="30"/>
      <c r="AO8" s="33">
        <f t="shared" si="2"/>
        <v>1500</v>
      </c>
    </row>
    <row r="9" ht="14.5" spans="1:41">
      <c r="A9" s="13">
        <v>5</v>
      </c>
      <c r="B9" s="16" t="s">
        <v>411</v>
      </c>
      <c r="C9" s="15">
        <v>101.5</v>
      </c>
      <c r="D9" s="15">
        <v>101.5</v>
      </c>
      <c r="E9" s="15">
        <v>101.5</v>
      </c>
      <c r="F9" s="15">
        <v>101.5</v>
      </c>
      <c r="G9" s="15">
        <v>101.5</v>
      </c>
      <c r="H9" s="15">
        <v>101.5</v>
      </c>
      <c r="I9" s="15">
        <v>328.1</v>
      </c>
      <c r="J9" s="15">
        <v>328.1</v>
      </c>
      <c r="K9" s="15">
        <v>328.1</v>
      </c>
      <c r="L9" s="15">
        <v>328.1</v>
      </c>
      <c r="M9" s="15">
        <v>328.1</v>
      </c>
      <c r="N9" s="15">
        <v>328.1</v>
      </c>
      <c r="O9" s="24">
        <f t="shared" si="0"/>
        <v>2577.6</v>
      </c>
      <c r="P9" s="15">
        <v>328.1</v>
      </c>
      <c r="Q9" s="15">
        <v>328.1</v>
      </c>
      <c r="R9" s="15">
        <v>328.1</v>
      </c>
      <c r="S9" s="15">
        <v>328.1</v>
      </c>
      <c r="T9" s="15">
        <v>328.1</v>
      </c>
      <c r="U9" s="15">
        <v>328.1</v>
      </c>
      <c r="V9" s="15">
        <v>328.1</v>
      </c>
      <c r="W9" s="15">
        <v>328.1</v>
      </c>
      <c r="X9" s="15">
        <v>328.1</v>
      </c>
      <c r="Y9" s="15">
        <v>328.1</v>
      </c>
      <c r="Z9" s="15">
        <v>328.1</v>
      </c>
      <c r="AA9" s="15">
        <v>328.1</v>
      </c>
      <c r="AB9" s="24">
        <f t="shared" si="1"/>
        <v>3937.2</v>
      </c>
      <c r="AC9" s="21">
        <v>328.1</v>
      </c>
      <c r="AD9" s="21">
        <v>328.1</v>
      </c>
      <c r="AE9" s="21">
        <v>328.1</v>
      </c>
      <c r="AF9" s="21">
        <v>328.1</v>
      </c>
      <c r="AG9" s="21">
        <v>328.1</v>
      </c>
      <c r="AH9" s="21">
        <v>328.1</v>
      </c>
      <c r="AI9" s="29"/>
      <c r="AJ9" s="29"/>
      <c r="AK9" s="29"/>
      <c r="AL9" s="29"/>
      <c r="AM9" s="29"/>
      <c r="AN9" s="29"/>
      <c r="AO9" s="33">
        <f t="shared" si="2"/>
        <v>1968.6</v>
      </c>
    </row>
    <row r="10" ht="14.5" spans="1:41">
      <c r="A10" s="13">
        <v>6</v>
      </c>
      <c r="B10" s="14" t="s">
        <v>418</v>
      </c>
      <c r="C10" s="15">
        <v>101.5</v>
      </c>
      <c r="D10" s="15">
        <v>101.5</v>
      </c>
      <c r="E10" s="15">
        <v>101.5</v>
      </c>
      <c r="F10" s="15">
        <v>101.5</v>
      </c>
      <c r="G10" s="15">
        <v>101.5</v>
      </c>
      <c r="H10" s="15">
        <v>101.5</v>
      </c>
      <c r="I10" s="15">
        <v>238.3</v>
      </c>
      <c r="J10" s="15">
        <v>238.3</v>
      </c>
      <c r="K10" s="15">
        <v>238.3</v>
      </c>
      <c r="L10" s="15">
        <v>238.3</v>
      </c>
      <c r="M10" s="15">
        <v>238.3</v>
      </c>
      <c r="N10" s="15">
        <v>238.3</v>
      </c>
      <c r="O10" s="24">
        <f t="shared" si="0"/>
        <v>2038.8</v>
      </c>
      <c r="P10" s="15">
        <v>238.3</v>
      </c>
      <c r="Q10" s="15">
        <v>238.3</v>
      </c>
      <c r="R10" s="15">
        <v>238.3</v>
      </c>
      <c r="S10" s="15">
        <v>238.3</v>
      </c>
      <c r="T10" s="15">
        <v>238.3</v>
      </c>
      <c r="U10" s="15">
        <v>238.3</v>
      </c>
      <c r="V10" s="15">
        <v>238.3</v>
      </c>
      <c r="W10" s="15">
        <v>238.3</v>
      </c>
      <c r="X10" s="15">
        <v>238.3</v>
      </c>
      <c r="Y10" s="15">
        <v>238.3</v>
      </c>
      <c r="Z10" s="15">
        <v>291.2</v>
      </c>
      <c r="AA10" s="15">
        <v>291.2</v>
      </c>
      <c r="AB10" s="24">
        <f t="shared" si="1"/>
        <v>2965.4</v>
      </c>
      <c r="AC10" s="21">
        <v>291.2</v>
      </c>
      <c r="AD10" s="21">
        <v>291.2</v>
      </c>
      <c r="AE10" s="21">
        <v>291.2</v>
      </c>
      <c r="AF10" s="21">
        <v>291.2</v>
      </c>
      <c r="AG10" s="21">
        <v>291.2</v>
      </c>
      <c r="AH10" s="21">
        <v>291.2</v>
      </c>
      <c r="AI10" s="29"/>
      <c r="AJ10" s="29"/>
      <c r="AK10" s="29"/>
      <c r="AL10" s="30"/>
      <c r="AM10" s="29"/>
      <c r="AN10" s="30"/>
      <c r="AO10" s="33">
        <f t="shared" si="2"/>
        <v>1747.2</v>
      </c>
    </row>
    <row r="11" ht="14.5" spans="1:41">
      <c r="A11" s="13">
        <v>7</v>
      </c>
      <c r="B11" s="14" t="s">
        <v>424</v>
      </c>
      <c r="C11" s="15">
        <v>101.5</v>
      </c>
      <c r="D11" s="15">
        <v>101.5</v>
      </c>
      <c r="E11" s="15">
        <v>101.5</v>
      </c>
      <c r="F11" s="15">
        <v>101.5</v>
      </c>
      <c r="G11" s="15">
        <v>101.5</v>
      </c>
      <c r="H11" s="15">
        <v>101.5</v>
      </c>
      <c r="I11" s="15">
        <v>454.4</v>
      </c>
      <c r="J11" s="15">
        <v>454.4</v>
      </c>
      <c r="K11" s="15">
        <v>454.4</v>
      </c>
      <c r="L11" s="15">
        <v>454.4</v>
      </c>
      <c r="M11" s="15">
        <v>454.4</v>
      </c>
      <c r="N11" s="15">
        <v>454.4</v>
      </c>
      <c r="O11" s="24">
        <f t="shared" si="0"/>
        <v>3335.4</v>
      </c>
      <c r="P11" s="15">
        <v>454.4</v>
      </c>
      <c r="Q11" s="15">
        <v>454.4</v>
      </c>
      <c r="R11" s="15">
        <v>454.4</v>
      </c>
      <c r="S11" s="15">
        <v>454.4</v>
      </c>
      <c r="T11" s="15">
        <v>454.4</v>
      </c>
      <c r="U11" s="15">
        <v>454.4</v>
      </c>
      <c r="V11" s="15">
        <v>454.4</v>
      </c>
      <c r="W11" s="15">
        <v>454.4</v>
      </c>
      <c r="X11" s="15">
        <v>454.4</v>
      </c>
      <c r="Y11" s="15">
        <v>454.4</v>
      </c>
      <c r="Z11" s="15">
        <v>454.4</v>
      </c>
      <c r="AA11" s="15">
        <v>454.4</v>
      </c>
      <c r="AB11" s="24">
        <f t="shared" si="1"/>
        <v>5452.8</v>
      </c>
      <c r="AC11" s="21">
        <v>454.4</v>
      </c>
      <c r="AD11" s="21">
        <v>454.4</v>
      </c>
      <c r="AE11" s="21">
        <v>454.4</v>
      </c>
      <c r="AF11" s="21">
        <v>0</v>
      </c>
      <c r="AG11" s="21">
        <v>0</v>
      </c>
      <c r="AH11" s="21">
        <v>0</v>
      </c>
      <c r="AI11" s="29"/>
      <c r="AJ11" s="29"/>
      <c r="AK11" s="29"/>
      <c r="AL11" s="30"/>
      <c r="AM11" s="29"/>
      <c r="AN11" s="30"/>
      <c r="AO11" s="33">
        <f t="shared" si="2"/>
        <v>1363.2</v>
      </c>
    </row>
    <row r="12" ht="14.5" spans="1:41">
      <c r="A12" s="13">
        <v>8</v>
      </c>
      <c r="B12" s="14" t="s">
        <v>432</v>
      </c>
      <c r="C12" s="15">
        <v>101.5</v>
      </c>
      <c r="D12" s="15">
        <v>101.5</v>
      </c>
      <c r="E12" s="15">
        <v>101.5</v>
      </c>
      <c r="F12" s="15">
        <v>101.5</v>
      </c>
      <c r="G12" s="15">
        <v>101.5</v>
      </c>
      <c r="H12" s="15">
        <v>101.5</v>
      </c>
      <c r="I12" s="15">
        <v>230.65</v>
      </c>
      <c r="J12" s="15">
        <v>230.65</v>
      </c>
      <c r="K12" s="15">
        <v>230.65</v>
      </c>
      <c r="L12" s="15">
        <v>230.65</v>
      </c>
      <c r="M12" s="15">
        <v>230.65</v>
      </c>
      <c r="N12" s="15">
        <v>230.65</v>
      </c>
      <c r="O12" s="24">
        <f t="shared" si="0"/>
        <v>1992.9</v>
      </c>
      <c r="P12" s="15">
        <v>230.65</v>
      </c>
      <c r="Q12" s="15">
        <v>230.65</v>
      </c>
      <c r="R12" s="15">
        <v>230.65</v>
      </c>
      <c r="S12" s="15">
        <v>230.65</v>
      </c>
      <c r="T12" s="15">
        <v>230.65</v>
      </c>
      <c r="U12" s="15">
        <v>230.65</v>
      </c>
      <c r="V12" s="15">
        <v>230.65</v>
      </c>
      <c r="W12" s="15">
        <v>230.65</v>
      </c>
      <c r="X12" s="15">
        <v>230.65</v>
      </c>
      <c r="Y12" s="15">
        <v>230.65</v>
      </c>
      <c r="Z12" s="15">
        <v>230.65</v>
      </c>
      <c r="AA12" s="15">
        <v>230.65</v>
      </c>
      <c r="AB12" s="24">
        <f t="shared" si="1"/>
        <v>2767.8</v>
      </c>
      <c r="AC12" s="21">
        <v>230.65</v>
      </c>
      <c r="AD12" s="21">
        <v>230.65</v>
      </c>
      <c r="AE12" s="21">
        <v>230.65</v>
      </c>
      <c r="AF12" s="21">
        <v>230.65</v>
      </c>
      <c r="AG12" s="21">
        <v>230.65</v>
      </c>
      <c r="AH12" s="21">
        <v>230.65</v>
      </c>
      <c r="AI12" s="29"/>
      <c r="AJ12" s="29"/>
      <c r="AK12" s="29"/>
      <c r="AL12" s="30"/>
      <c r="AM12" s="29"/>
      <c r="AN12" s="30"/>
      <c r="AO12" s="33">
        <f t="shared" si="2"/>
        <v>1383.9</v>
      </c>
    </row>
    <row r="13" ht="14.5" spans="1:41">
      <c r="A13" s="13">
        <v>9</v>
      </c>
      <c r="B13" s="14" t="s">
        <v>561</v>
      </c>
      <c r="C13" s="15">
        <v>101.5</v>
      </c>
      <c r="D13" s="15">
        <v>101.5</v>
      </c>
      <c r="E13" s="15">
        <v>101.5</v>
      </c>
      <c r="F13" s="15">
        <v>101.5</v>
      </c>
      <c r="G13" s="15">
        <v>101.5</v>
      </c>
      <c r="H13" s="15">
        <v>101.5</v>
      </c>
      <c r="I13" s="15">
        <v>400</v>
      </c>
      <c r="J13" s="15">
        <v>400</v>
      </c>
      <c r="K13" s="15">
        <v>400</v>
      </c>
      <c r="L13" s="15">
        <v>400</v>
      </c>
      <c r="M13" s="15">
        <v>400</v>
      </c>
      <c r="N13" s="15">
        <v>400</v>
      </c>
      <c r="O13" s="24">
        <f t="shared" si="0"/>
        <v>3009</v>
      </c>
      <c r="P13" s="15">
        <v>400</v>
      </c>
      <c r="Q13" s="15">
        <v>400</v>
      </c>
      <c r="R13" s="15">
        <v>400</v>
      </c>
      <c r="S13" s="15">
        <v>400</v>
      </c>
      <c r="T13" s="15">
        <v>400</v>
      </c>
      <c r="U13" s="15">
        <v>400</v>
      </c>
      <c r="V13" s="15">
        <v>400</v>
      </c>
      <c r="W13" s="15">
        <v>400</v>
      </c>
      <c r="X13" s="15">
        <v>400</v>
      </c>
      <c r="Y13" s="15">
        <v>400</v>
      </c>
      <c r="Z13" s="15">
        <v>291.2</v>
      </c>
      <c r="AA13" s="15">
        <v>291.2</v>
      </c>
      <c r="AB13" s="24">
        <f t="shared" si="1"/>
        <v>4582.4</v>
      </c>
      <c r="AC13" s="21">
        <v>291.2</v>
      </c>
      <c r="AD13" s="21">
        <v>291.2</v>
      </c>
      <c r="AE13" s="21">
        <v>291.2</v>
      </c>
      <c r="AF13" s="21">
        <v>291.2</v>
      </c>
      <c r="AG13" s="21">
        <v>291.2</v>
      </c>
      <c r="AH13" s="21">
        <v>291.2</v>
      </c>
      <c r="AI13" s="29"/>
      <c r="AJ13" s="29"/>
      <c r="AK13" s="29"/>
      <c r="AL13" s="30"/>
      <c r="AM13" s="29"/>
      <c r="AN13" s="30"/>
      <c r="AO13" s="33">
        <f t="shared" si="2"/>
        <v>1747.2</v>
      </c>
    </row>
    <row r="14" s="4" customFormat="1" ht="14.5" spans="1:41">
      <c r="A14" s="17">
        <v>10</v>
      </c>
      <c r="B14" s="18" t="s">
        <v>442</v>
      </c>
      <c r="C14" s="19">
        <v>101.5</v>
      </c>
      <c r="D14" s="19">
        <v>101.5</v>
      </c>
      <c r="E14" s="19">
        <v>101.5</v>
      </c>
      <c r="F14" s="19">
        <v>101.5</v>
      </c>
      <c r="G14" s="19">
        <v>101.5</v>
      </c>
      <c r="H14" s="19">
        <v>101.5</v>
      </c>
      <c r="I14" s="19">
        <v>238.3</v>
      </c>
      <c r="J14" s="19">
        <v>238.3</v>
      </c>
      <c r="K14" s="19">
        <v>238.3</v>
      </c>
      <c r="L14" s="19">
        <v>238.3</v>
      </c>
      <c r="M14" s="19">
        <v>238.3</v>
      </c>
      <c r="N14" s="19">
        <v>238.3</v>
      </c>
      <c r="O14" s="25">
        <f t="shared" si="0"/>
        <v>2038.8</v>
      </c>
      <c r="P14" s="19">
        <v>238.3</v>
      </c>
      <c r="Q14" s="19">
        <v>238.3</v>
      </c>
      <c r="R14" s="19">
        <v>238.3</v>
      </c>
      <c r="S14" s="19">
        <v>238.3</v>
      </c>
      <c r="T14" s="19">
        <v>238.3</v>
      </c>
      <c r="U14" s="19">
        <v>238.3</v>
      </c>
      <c r="V14" s="19">
        <v>238.3</v>
      </c>
      <c r="W14" s="19">
        <v>238.3</v>
      </c>
      <c r="X14" s="19">
        <v>238.3</v>
      </c>
      <c r="Y14" s="19">
        <v>238.3</v>
      </c>
      <c r="Z14" s="19">
        <v>238.3</v>
      </c>
      <c r="AA14" s="19">
        <v>238.3</v>
      </c>
      <c r="AB14" s="25">
        <f t="shared" si="1"/>
        <v>2859.6</v>
      </c>
      <c r="AC14" s="28">
        <v>238.3</v>
      </c>
      <c r="AD14" s="28">
        <v>238.3</v>
      </c>
      <c r="AE14" s="28">
        <v>238.3</v>
      </c>
      <c r="AF14" s="28">
        <v>238.3</v>
      </c>
      <c r="AG14" s="28">
        <v>238.3</v>
      </c>
      <c r="AH14" s="28">
        <v>238.3</v>
      </c>
      <c r="AI14" s="31"/>
      <c r="AJ14" s="31"/>
      <c r="AK14" s="31"/>
      <c r="AL14" s="32"/>
      <c r="AM14" s="31"/>
      <c r="AN14" s="32"/>
      <c r="AO14" s="34">
        <f t="shared" si="2"/>
        <v>1429.8</v>
      </c>
    </row>
    <row r="15" ht="14.5" spans="1:41">
      <c r="A15" s="13">
        <v>11</v>
      </c>
      <c r="B15" s="14" t="s">
        <v>448</v>
      </c>
      <c r="C15" s="15">
        <v>101.5</v>
      </c>
      <c r="D15" s="15">
        <v>101.5</v>
      </c>
      <c r="E15" s="15">
        <v>101.5</v>
      </c>
      <c r="F15" s="15">
        <v>101.5</v>
      </c>
      <c r="G15" s="15">
        <v>101.5</v>
      </c>
      <c r="H15" s="15">
        <v>101.5</v>
      </c>
      <c r="I15" s="15">
        <v>374.75</v>
      </c>
      <c r="J15" s="15">
        <v>374.75</v>
      </c>
      <c r="K15" s="15">
        <v>374.75</v>
      </c>
      <c r="L15" s="15">
        <v>374.75</v>
      </c>
      <c r="M15" s="15">
        <v>374.75</v>
      </c>
      <c r="N15" s="15">
        <v>374.75</v>
      </c>
      <c r="O15" s="24">
        <f t="shared" si="0"/>
        <v>2857.5</v>
      </c>
      <c r="P15" s="15">
        <v>374.75</v>
      </c>
      <c r="Q15" s="15">
        <v>374.75</v>
      </c>
      <c r="R15" s="15">
        <v>374.75</v>
      </c>
      <c r="S15" s="15">
        <v>374.75</v>
      </c>
      <c r="T15" s="15">
        <v>374.75</v>
      </c>
      <c r="U15" s="15">
        <v>374.75</v>
      </c>
      <c r="V15" s="15">
        <v>374.75</v>
      </c>
      <c r="W15" s="15">
        <v>374.75</v>
      </c>
      <c r="X15" s="15">
        <v>374.75</v>
      </c>
      <c r="Y15" s="15">
        <v>374.75</v>
      </c>
      <c r="Z15" s="15">
        <v>374.75</v>
      </c>
      <c r="AA15" s="15">
        <v>374.75</v>
      </c>
      <c r="AB15" s="24">
        <f t="shared" si="1"/>
        <v>4497</v>
      </c>
      <c r="AC15" s="21">
        <v>374.75</v>
      </c>
      <c r="AD15" s="21">
        <v>374.75</v>
      </c>
      <c r="AE15" s="21">
        <v>0</v>
      </c>
      <c r="AF15" s="21">
        <v>0</v>
      </c>
      <c r="AG15" s="21">
        <v>0</v>
      </c>
      <c r="AH15" s="21">
        <v>0</v>
      </c>
      <c r="AI15" s="29"/>
      <c r="AJ15" s="29"/>
      <c r="AK15" s="29"/>
      <c r="AL15" s="30"/>
      <c r="AM15" s="29"/>
      <c r="AN15" s="30"/>
      <c r="AO15" s="33">
        <f t="shared" si="2"/>
        <v>749.5</v>
      </c>
    </row>
    <row r="16" ht="14.5" spans="1:41">
      <c r="A16" s="13">
        <v>12</v>
      </c>
      <c r="B16" s="14" t="s">
        <v>454</v>
      </c>
      <c r="C16" s="15">
        <v>101.5</v>
      </c>
      <c r="D16" s="15">
        <v>101.5</v>
      </c>
      <c r="E16" s="15">
        <v>101.5</v>
      </c>
      <c r="F16" s="15">
        <v>101.5</v>
      </c>
      <c r="G16" s="15">
        <v>101.5</v>
      </c>
      <c r="H16" s="15">
        <v>101.5</v>
      </c>
      <c r="I16" s="15">
        <v>170.05</v>
      </c>
      <c r="J16" s="15">
        <v>170.05</v>
      </c>
      <c r="K16" s="15">
        <v>170.05</v>
      </c>
      <c r="L16" s="15">
        <v>170.05</v>
      </c>
      <c r="M16" s="15">
        <v>170.05</v>
      </c>
      <c r="N16" s="15">
        <v>170.05</v>
      </c>
      <c r="O16" s="24">
        <f t="shared" si="0"/>
        <v>1629.3</v>
      </c>
      <c r="P16" s="15">
        <v>170.05</v>
      </c>
      <c r="Q16" s="15">
        <v>170.05</v>
      </c>
      <c r="R16" s="15">
        <v>170.05</v>
      </c>
      <c r="S16" s="15">
        <v>170.05</v>
      </c>
      <c r="T16" s="15">
        <v>170.05</v>
      </c>
      <c r="U16" s="15">
        <v>170.05</v>
      </c>
      <c r="V16" s="15">
        <v>170.05</v>
      </c>
      <c r="W16" s="15">
        <v>170.05</v>
      </c>
      <c r="X16" s="15">
        <v>170.05</v>
      </c>
      <c r="Y16" s="15">
        <v>170.05</v>
      </c>
      <c r="Z16" s="15">
        <v>170.05</v>
      </c>
      <c r="AA16" s="15">
        <v>170.05</v>
      </c>
      <c r="AB16" s="24">
        <f t="shared" si="1"/>
        <v>2040.6</v>
      </c>
      <c r="AC16" s="21">
        <v>170.05</v>
      </c>
      <c r="AD16" s="21">
        <v>170.05</v>
      </c>
      <c r="AE16" s="21">
        <v>170.05</v>
      </c>
      <c r="AF16" s="21">
        <v>170.05</v>
      </c>
      <c r="AG16" s="21">
        <v>170.05</v>
      </c>
      <c r="AH16" s="21">
        <v>170.05</v>
      </c>
      <c r="AI16" s="29"/>
      <c r="AJ16" s="29"/>
      <c r="AK16" s="29"/>
      <c r="AL16" s="30"/>
      <c r="AM16" s="29"/>
      <c r="AN16" s="30"/>
      <c r="AO16" s="33">
        <f t="shared" si="2"/>
        <v>1020.3</v>
      </c>
    </row>
    <row r="17" s="4" customFormat="1" ht="14.5" spans="1:41">
      <c r="A17" s="17">
        <v>13</v>
      </c>
      <c r="B17" s="18" t="s">
        <v>460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250</v>
      </c>
      <c r="I17" s="19">
        <v>750</v>
      </c>
      <c r="J17" s="19">
        <v>750</v>
      </c>
      <c r="K17" s="19">
        <v>750</v>
      </c>
      <c r="L17" s="19">
        <v>750</v>
      </c>
      <c r="M17" s="19">
        <v>750</v>
      </c>
      <c r="N17" s="19">
        <v>750</v>
      </c>
      <c r="O17" s="25">
        <f t="shared" si="0"/>
        <v>4750</v>
      </c>
      <c r="P17" s="19">
        <v>750</v>
      </c>
      <c r="Q17" s="19">
        <v>750</v>
      </c>
      <c r="R17" s="19">
        <v>750</v>
      </c>
      <c r="S17" s="19">
        <v>750</v>
      </c>
      <c r="T17" s="19">
        <v>750</v>
      </c>
      <c r="U17" s="19">
        <v>750</v>
      </c>
      <c r="V17" s="19">
        <v>750</v>
      </c>
      <c r="W17" s="19">
        <v>750</v>
      </c>
      <c r="X17" s="19">
        <v>750</v>
      </c>
      <c r="Y17" s="19">
        <v>750</v>
      </c>
      <c r="Z17" s="19">
        <v>750</v>
      </c>
      <c r="AA17" s="19">
        <v>750</v>
      </c>
      <c r="AB17" s="25">
        <f t="shared" si="1"/>
        <v>9000</v>
      </c>
      <c r="AC17" s="28">
        <v>750</v>
      </c>
      <c r="AD17" s="28">
        <v>750</v>
      </c>
      <c r="AE17" s="28">
        <v>750</v>
      </c>
      <c r="AF17" s="28">
        <v>750</v>
      </c>
      <c r="AG17" s="28">
        <v>750</v>
      </c>
      <c r="AH17" s="28">
        <v>750</v>
      </c>
      <c r="AI17" s="31"/>
      <c r="AJ17" s="31"/>
      <c r="AK17" s="31"/>
      <c r="AL17" s="32"/>
      <c r="AM17" s="31"/>
      <c r="AN17" s="32"/>
      <c r="AO17" s="34">
        <f t="shared" si="2"/>
        <v>4500</v>
      </c>
    </row>
    <row r="18" ht="14.5" spans="1:41">
      <c r="A18" s="13">
        <v>14</v>
      </c>
      <c r="B18" s="14" t="s">
        <v>465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275</v>
      </c>
      <c r="N18" s="15">
        <v>275</v>
      </c>
      <c r="O18" s="24">
        <f t="shared" si="0"/>
        <v>550</v>
      </c>
      <c r="P18" s="15">
        <v>275</v>
      </c>
      <c r="Q18" s="15">
        <v>275</v>
      </c>
      <c r="R18" s="15">
        <v>275</v>
      </c>
      <c r="S18" s="15">
        <v>275</v>
      </c>
      <c r="T18" s="15">
        <v>275</v>
      </c>
      <c r="U18" s="15">
        <v>275</v>
      </c>
      <c r="V18" s="15">
        <v>275</v>
      </c>
      <c r="W18" s="15">
        <v>275</v>
      </c>
      <c r="X18" s="15">
        <v>275</v>
      </c>
      <c r="Y18" s="15">
        <v>275</v>
      </c>
      <c r="Z18" s="15">
        <v>275</v>
      </c>
      <c r="AA18" s="15">
        <v>275</v>
      </c>
      <c r="AB18" s="24">
        <f t="shared" si="1"/>
        <v>3300</v>
      </c>
      <c r="AC18" s="21">
        <v>275</v>
      </c>
      <c r="AD18" s="21">
        <v>275</v>
      </c>
      <c r="AE18" s="21">
        <v>275</v>
      </c>
      <c r="AF18" s="21">
        <v>275</v>
      </c>
      <c r="AG18" s="21">
        <v>275</v>
      </c>
      <c r="AH18" s="21">
        <v>275</v>
      </c>
      <c r="AI18" s="29"/>
      <c r="AJ18" s="29"/>
      <c r="AK18" s="29"/>
      <c r="AL18" s="30"/>
      <c r="AM18" s="29"/>
      <c r="AN18" s="30"/>
      <c r="AO18" s="33">
        <f t="shared" si="2"/>
        <v>1650</v>
      </c>
    </row>
    <row r="19" ht="14.5" spans="1:41">
      <c r="A19" s="13">
        <v>15</v>
      </c>
      <c r="B19" s="14" t="s">
        <v>470</v>
      </c>
      <c r="C19" s="15">
        <v>101.5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405</v>
      </c>
      <c r="O19" s="24">
        <f t="shared" si="0"/>
        <v>506.5</v>
      </c>
      <c r="P19" s="15">
        <v>405</v>
      </c>
      <c r="Q19" s="15">
        <v>405</v>
      </c>
      <c r="R19" s="15">
        <v>405</v>
      </c>
      <c r="S19" s="15">
        <v>405</v>
      </c>
      <c r="T19" s="15">
        <v>405</v>
      </c>
      <c r="U19" s="15">
        <v>405</v>
      </c>
      <c r="V19" s="15">
        <v>405</v>
      </c>
      <c r="W19" s="15">
        <v>405</v>
      </c>
      <c r="X19" s="15">
        <v>405</v>
      </c>
      <c r="Y19" s="15">
        <v>405</v>
      </c>
      <c r="Z19" s="15">
        <v>405</v>
      </c>
      <c r="AA19" s="15">
        <v>405</v>
      </c>
      <c r="AB19" s="24">
        <f t="shared" si="1"/>
        <v>4860</v>
      </c>
      <c r="AC19" s="21"/>
      <c r="AD19" s="21"/>
      <c r="AE19" s="21"/>
      <c r="AF19" s="21"/>
      <c r="AG19" s="21"/>
      <c r="AH19" s="21"/>
      <c r="AI19" s="29"/>
      <c r="AJ19" s="29"/>
      <c r="AK19" s="29"/>
      <c r="AL19" s="29"/>
      <c r="AM19" s="29"/>
      <c r="AN19" s="29"/>
      <c r="AO19" s="33">
        <f t="shared" si="2"/>
        <v>0</v>
      </c>
    </row>
    <row r="20" s="4" customFormat="1" ht="14.5" spans="1:41">
      <c r="A20" s="17">
        <v>16</v>
      </c>
      <c r="B20" s="18" t="s">
        <v>476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245.9</v>
      </c>
      <c r="N20" s="19">
        <v>245.9</v>
      </c>
      <c r="O20" s="25">
        <f t="shared" si="0"/>
        <v>491.8</v>
      </c>
      <c r="P20" s="19">
        <v>245.9</v>
      </c>
      <c r="Q20" s="19">
        <v>245.9</v>
      </c>
      <c r="R20" s="19">
        <v>245.9</v>
      </c>
      <c r="S20" s="19">
        <v>245.9</v>
      </c>
      <c r="T20" s="19">
        <v>245.9</v>
      </c>
      <c r="U20" s="19">
        <v>245.9</v>
      </c>
      <c r="V20" s="19">
        <v>245.9</v>
      </c>
      <c r="W20" s="19">
        <v>245.9</v>
      </c>
      <c r="X20" s="19">
        <v>245.9</v>
      </c>
      <c r="Y20" s="19">
        <v>245.9</v>
      </c>
      <c r="Z20" s="19">
        <v>245.9</v>
      </c>
      <c r="AA20" s="19">
        <v>245.9</v>
      </c>
      <c r="AB20" s="25">
        <f t="shared" si="1"/>
        <v>2950.8</v>
      </c>
      <c r="AC20" s="28"/>
      <c r="AD20" s="28"/>
      <c r="AE20" s="28"/>
      <c r="AF20" s="28"/>
      <c r="AG20" s="28"/>
      <c r="AH20" s="28"/>
      <c r="AI20" s="31"/>
      <c r="AJ20" s="31"/>
      <c r="AK20" s="31"/>
      <c r="AL20" s="32"/>
      <c r="AM20" s="31"/>
      <c r="AN20" s="32"/>
      <c r="AO20" s="34">
        <f t="shared" si="2"/>
        <v>0</v>
      </c>
    </row>
    <row r="21" ht="14.5" spans="1:41">
      <c r="A21" s="13">
        <v>17</v>
      </c>
      <c r="B21" s="14" t="s">
        <v>480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177.05</v>
      </c>
      <c r="O21" s="24">
        <f t="shared" si="0"/>
        <v>177.05</v>
      </c>
      <c r="P21" s="15">
        <v>177.05</v>
      </c>
      <c r="Q21" s="15">
        <v>177.05</v>
      </c>
      <c r="R21" s="15">
        <v>177.05</v>
      </c>
      <c r="S21" s="15">
        <v>177.05</v>
      </c>
      <c r="T21" s="15">
        <v>177.05</v>
      </c>
      <c r="U21" s="15">
        <v>177.05</v>
      </c>
      <c r="V21" s="15">
        <v>177.05</v>
      </c>
      <c r="W21" s="15">
        <v>177.05</v>
      </c>
      <c r="X21" s="15">
        <v>177.05</v>
      </c>
      <c r="Y21" s="15">
        <v>177.05</v>
      </c>
      <c r="Z21" s="15">
        <v>177.05</v>
      </c>
      <c r="AA21" s="15">
        <v>177.05</v>
      </c>
      <c r="AB21" s="24">
        <f t="shared" si="1"/>
        <v>2124.6</v>
      </c>
      <c r="AC21" s="21">
        <v>177.05</v>
      </c>
      <c r="AD21" s="21">
        <v>177.05</v>
      </c>
      <c r="AE21" s="21">
        <v>177.05</v>
      </c>
      <c r="AF21" s="21">
        <v>177.05</v>
      </c>
      <c r="AG21" s="21">
        <v>177.05</v>
      </c>
      <c r="AH21" s="21">
        <v>177.05</v>
      </c>
      <c r="AI21" s="29"/>
      <c r="AJ21" s="29"/>
      <c r="AK21" s="29"/>
      <c r="AL21" s="29"/>
      <c r="AM21" s="29"/>
      <c r="AN21" s="29"/>
      <c r="AO21" s="33">
        <f t="shared" si="2"/>
        <v>1062.3</v>
      </c>
    </row>
    <row r="22" ht="14.5" spans="1:41">
      <c r="A22" s="13">
        <v>18</v>
      </c>
      <c r="B22" s="14" t="s">
        <v>487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165.1</v>
      </c>
      <c r="J22" s="15">
        <v>165.1</v>
      </c>
      <c r="K22" s="15">
        <v>165.1</v>
      </c>
      <c r="L22" s="15">
        <v>165.1</v>
      </c>
      <c r="M22" s="15">
        <v>165.1</v>
      </c>
      <c r="N22" s="15">
        <v>165.1</v>
      </c>
      <c r="O22" s="24">
        <f t="shared" si="0"/>
        <v>990.6</v>
      </c>
      <c r="P22" s="15">
        <v>165.1</v>
      </c>
      <c r="Q22" s="15">
        <v>165.1</v>
      </c>
      <c r="R22" s="15">
        <v>165.1</v>
      </c>
      <c r="S22" s="15">
        <v>165.1</v>
      </c>
      <c r="T22" s="15">
        <v>165.1</v>
      </c>
      <c r="U22" s="15">
        <v>165.1</v>
      </c>
      <c r="V22" s="15">
        <v>165.1</v>
      </c>
      <c r="W22" s="15">
        <v>165.1</v>
      </c>
      <c r="X22" s="15">
        <v>165.1</v>
      </c>
      <c r="Y22" s="15">
        <v>165.1</v>
      </c>
      <c r="Z22" s="15">
        <v>165.1</v>
      </c>
      <c r="AA22" s="15">
        <v>165.1</v>
      </c>
      <c r="AB22" s="24">
        <f t="shared" si="1"/>
        <v>1981.2</v>
      </c>
      <c r="AC22" s="21">
        <v>165.1</v>
      </c>
      <c r="AD22" s="21">
        <v>165.1</v>
      </c>
      <c r="AE22" s="21">
        <v>165.1</v>
      </c>
      <c r="AF22" s="21">
        <v>165.1</v>
      </c>
      <c r="AG22" s="21">
        <v>165.1</v>
      </c>
      <c r="AH22" s="21">
        <v>165.1</v>
      </c>
      <c r="AI22" s="29"/>
      <c r="AJ22" s="29"/>
      <c r="AK22" s="29"/>
      <c r="AL22" s="29"/>
      <c r="AM22" s="29"/>
      <c r="AN22" s="29"/>
      <c r="AO22" s="33">
        <f t="shared" si="2"/>
        <v>990.6</v>
      </c>
    </row>
    <row r="23" s="4" customFormat="1" ht="14.5" spans="1:41">
      <c r="A23" s="17">
        <v>19</v>
      </c>
      <c r="B23" s="18" t="s">
        <v>492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5">
        <f t="shared" si="0"/>
        <v>0</v>
      </c>
      <c r="P23" s="19">
        <v>290</v>
      </c>
      <c r="Q23" s="19">
        <v>290</v>
      </c>
      <c r="R23" s="19">
        <v>290</v>
      </c>
      <c r="S23" s="19">
        <v>290</v>
      </c>
      <c r="T23" s="19">
        <v>290</v>
      </c>
      <c r="U23" s="19">
        <v>290</v>
      </c>
      <c r="V23" s="19">
        <v>290</v>
      </c>
      <c r="W23" s="19">
        <v>290</v>
      </c>
      <c r="X23" s="19">
        <v>290</v>
      </c>
      <c r="Y23" s="19">
        <v>290</v>
      </c>
      <c r="Z23" s="19">
        <v>290</v>
      </c>
      <c r="AA23" s="19">
        <v>290</v>
      </c>
      <c r="AB23" s="25">
        <f t="shared" si="1"/>
        <v>3480</v>
      </c>
      <c r="AC23" s="28">
        <v>290</v>
      </c>
      <c r="AD23" s="28">
        <v>290</v>
      </c>
      <c r="AE23" s="28">
        <v>290</v>
      </c>
      <c r="AF23" s="28">
        <v>290</v>
      </c>
      <c r="AG23" s="28">
        <v>290</v>
      </c>
      <c r="AH23" s="28">
        <v>290</v>
      </c>
      <c r="AI23" s="31"/>
      <c r="AJ23" s="31"/>
      <c r="AK23" s="31"/>
      <c r="AL23" s="31"/>
      <c r="AM23" s="31"/>
      <c r="AN23" s="31"/>
      <c r="AO23" s="34">
        <f t="shared" si="2"/>
        <v>1740</v>
      </c>
    </row>
    <row r="24" ht="14.5" spans="1:41">
      <c r="A24" s="13">
        <v>20</v>
      </c>
      <c r="B24" s="14" t="s">
        <v>496</v>
      </c>
      <c r="C24" s="15">
        <v>500</v>
      </c>
      <c r="D24" s="15">
        <v>500</v>
      </c>
      <c r="E24" s="15">
        <v>500</v>
      </c>
      <c r="F24" s="15">
        <v>500</v>
      </c>
      <c r="G24" s="15">
        <v>500</v>
      </c>
      <c r="H24" s="15">
        <v>500</v>
      </c>
      <c r="I24" s="15">
        <v>331.3</v>
      </c>
      <c r="J24" s="15">
        <v>331.3</v>
      </c>
      <c r="K24" s="15">
        <v>331.3</v>
      </c>
      <c r="L24" s="15">
        <v>331.3</v>
      </c>
      <c r="M24" s="15">
        <v>331.3</v>
      </c>
      <c r="N24" s="15">
        <v>331.3</v>
      </c>
      <c r="O24" s="24">
        <f t="shared" si="0"/>
        <v>4987.8</v>
      </c>
      <c r="P24" s="15">
        <v>331.3</v>
      </c>
      <c r="Q24" s="15">
        <v>331.3</v>
      </c>
      <c r="R24" s="15">
        <v>331.3</v>
      </c>
      <c r="S24" s="15">
        <v>331.3</v>
      </c>
      <c r="T24" s="15">
        <v>331.3</v>
      </c>
      <c r="U24" s="15">
        <v>331.3</v>
      </c>
      <c r="V24" s="15">
        <v>331.3</v>
      </c>
      <c r="W24" s="15">
        <v>331.3</v>
      </c>
      <c r="X24" s="15">
        <v>750</v>
      </c>
      <c r="Y24" s="15">
        <v>750</v>
      </c>
      <c r="Z24" s="15">
        <v>750</v>
      </c>
      <c r="AA24" s="15">
        <v>750</v>
      </c>
      <c r="AB24" s="24">
        <f t="shared" si="1"/>
        <v>5650.4</v>
      </c>
      <c r="AC24" s="21">
        <v>750</v>
      </c>
      <c r="AD24" s="21">
        <v>750</v>
      </c>
      <c r="AE24" s="21">
        <v>750</v>
      </c>
      <c r="AF24" s="21">
        <v>750</v>
      </c>
      <c r="AG24" s="21">
        <v>750</v>
      </c>
      <c r="AH24" s="21">
        <v>750</v>
      </c>
      <c r="AI24" s="29"/>
      <c r="AJ24" s="29"/>
      <c r="AK24" s="29"/>
      <c r="AL24" s="29"/>
      <c r="AM24" s="29"/>
      <c r="AN24" s="29"/>
      <c r="AO24" s="33">
        <f t="shared" si="2"/>
        <v>4500</v>
      </c>
    </row>
    <row r="25" ht="14.5" spans="1:41">
      <c r="A25" s="13">
        <v>21</v>
      </c>
      <c r="B25" s="14" t="s">
        <v>499</v>
      </c>
      <c r="C25" s="15">
        <v>101.5</v>
      </c>
      <c r="D25" s="15">
        <v>101.5</v>
      </c>
      <c r="E25" s="15">
        <v>101.5</v>
      </c>
      <c r="F25" s="15">
        <v>101.5</v>
      </c>
      <c r="G25" s="15">
        <v>101.5</v>
      </c>
      <c r="H25" s="15">
        <v>101.5</v>
      </c>
      <c r="I25" s="15">
        <v>223</v>
      </c>
      <c r="J25" s="15">
        <v>223</v>
      </c>
      <c r="K25" s="15">
        <v>223</v>
      </c>
      <c r="L25" s="15">
        <v>223</v>
      </c>
      <c r="M25" s="15">
        <v>223</v>
      </c>
      <c r="N25" s="15">
        <v>223</v>
      </c>
      <c r="O25" s="24">
        <f t="shared" si="0"/>
        <v>1947</v>
      </c>
      <c r="P25" s="15">
        <v>223</v>
      </c>
      <c r="Q25" s="15">
        <v>223</v>
      </c>
      <c r="R25" s="15">
        <v>223</v>
      </c>
      <c r="S25" s="15">
        <v>223</v>
      </c>
      <c r="T25" s="15">
        <v>223</v>
      </c>
      <c r="U25" s="15">
        <v>223</v>
      </c>
      <c r="V25" s="15">
        <v>223</v>
      </c>
      <c r="W25" s="15">
        <v>223</v>
      </c>
      <c r="X25" s="15">
        <v>223</v>
      </c>
      <c r="Y25" s="15">
        <v>223</v>
      </c>
      <c r="Z25" s="15">
        <v>223</v>
      </c>
      <c r="AA25" s="15">
        <v>223</v>
      </c>
      <c r="AB25" s="24">
        <f t="shared" si="1"/>
        <v>2676</v>
      </c>
      <c r="AC25" s="21">
        <v>223</v>
      </c>
      <c r="AD25" s="21">
        <v>223</v>
      </c>
      <c r="AE25" s="21">
        <v>223</v>
      </c>
      <c r="AF25" s="21">
        <v>223</v>
      </c>
      <c r="AG25" s="21">
        <v>223</v>
      </c>
      <c r="AH25" s="21">
        <v>223</v>
      </c>
      <c r="AI25" s="29"/>
      <c r="AJ25" s="29"/>
      <c r="AK25" s="29"/>
      <c r="AL25" s="29"/>
      <c r="AM25" s="29"/>
      <c r="AN25" s="29"/>
      <c r="AO25" s="33">
        <f t="shared" si="2"/>
        <v>1338</v>
      </c>
    </row>
    <row r="26" ht="14.5" spans="1:41">
      <c r="A26" s="13">
        <v>22</v>
      </c>
      <c r="B26" s="14" t="s">
        <v>504</v>
      </c>
      <c r="C26" s="15">
        <v>101.5</v>
      </c>
      <c r="D26" s="15">
        <v>101.5</v>
      </c>
      <c r="E26" s="15">
        <v>101.5</v>
      </c>
      <c r="F26" s="15">
        <v>101.5</v>
      </c>
      <c r="G26" s="15">
        <v>101.5</v>
      </c>
      <c r="H26" s="15">
        <v>101.5</v>
      </c>
      <c r="I26" s="15">
        <v>238.3</v>
      </c>
      <c r="J26" s="15">
        <v>238.3</v>
      </c>
      <c r="K26" s="15">
        <v>238.3</v>
      </c>
      <c r="L26" s="15">
        <v>238.3</v>
      </c>
      <c r="M26" s="15">
        <v>238.3</v>
      </c>
      <c r="N26" s="15">
        <v>238.3</v>
      </c>
      <c r="O26" s="24">
        <f t="shared" si="0"/>
        <v>2038.8</v>
      </c>
      <c r="P26" s="15">
        <v>238.3</v>
      </c>
      <c r="Q26" s="15">
        <v>238.3</v>
      </c>
      <c r="R26" s="15">
        <v>238.3</v>
      </c>
      <c r="S26" s="15">
        <v>238.3</v>
      </c>
      <c r="T26" s="15">
        <v>238.3</v>
      </c>
      <c r="U26" s="15">
        <v>238.3</v>
      </c>
      <c r="V26" s="15">
        <v>238.3</v>
      </c>
      <c r="W26" s="15">
        <v>238.3</v>
      </c>
      <c r="X26" s="15">
        <v>238.3</v>
      </c>
      <c r="Y26" s="15">
        <v>238.3</v>
      </c>
      <c r="Z26" s="15">
        <v>238.3</v>
      </c>
      <c r="AA26" s="15">
        <v>238.3</v>
      </c>
      <c r="AB26" s="24">
        <f t="shared" si="1"/>
        <v>2859.6</v>
      </c>
      <c r="AC26" s="21">
        <v>238.3</v>
      </c>
      <c r="AD26" s="21">
        <v>238.3</v>
      </c>
      <c r="AE26" s="21">
        <v>238.3</v>
      </c>
      <c r="AF26" s="21">
        <v>238.3</v>
      </c>
      <c r="AG26" s="21">
        <v>238.3</v>
      </c>
      <c r="AH26" s="21">
        <v>238.3</v>
      </c>
      <c r="AI26" s="29"/>
      <c r="AJ26" s="29"/>
      <c r="AK26" s="29"/>
      <c r="AL26" s="29"/>
      <c r="AM26" s="29"/>
      <c r="AN26" s="29"/>
      <c r="AO26" s="33">
        <f t="shared" si="2"/>
        <v>1429.8</v>
      </c>
    </row>
    <row r="27" ht="14.5" spans="1:41">
      <c r="A27" s="13">
        <v>23</v>
      </c>
      <c r="B27" s="14" t="s">
        <v>508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24">
        <f t="shared" si="0"/>
        <v>0</v>
      </c>
      <c r="P27" s="15">
        <v>115</v>
      </c>
      <c r="Q27" s="15">
        <v>115</v>
      </c>
      <c r="R27" s="15">
        <v>115</v>
      </c>
      <c r="S27" s="15">
        <v>115</v>
      </c>
      <c r="T27" s="15">
        <v>115</v>
      </c>
      <c r="U27" s="15">
        <v>115</v>
      </c>
      <c r="V27" s="15">
        <v>115</v>
      </c>
      <c r="W27" s="15">
        <v>115</v>
      </c>
      <c r="X27" s="15">
        <v>115</v>
      </c>
      <c r="Y27" s="15">
        <v>115</v>
      </c>
      <c r="Z27" s="15">
        <v>115</v>
      </c>
      <c r="AA27" s="15">
        <v>115</v>
      </c>
      <c r="AB27" s="24">
        <f t="shared" si="1"/>
        <v>1380</v>
      </c>
      <c r="AC27" s="21">
        <v>115</v>
      </c>
      <c r="AD27" s="21">
        <v>115</v>
      </c>
      <c r="AE27" s="21">
        <v>115</v>
      </c>
      <c r="AF27" s="21">
        <v>115</v>
      </c>
      <c r="AG27" s="21">
        <v>115</v>
      </c>
      <c r="AH27" s="21">
        <v>115</v>
      </c>
      <c r="AI27" s="29"/>
      <c r="AJ27" s="29"/>
      <c r="AK27" s="29"/>
      <c r="AL27" s="29"/>
      <c r="AM27" s="29"/>
      <c r="AN27" s="29"/>
      <c r="AO27" s="33">
        <f t="shared" si="2"/>
        <v>690</v>
      </c>
    </row>
    <row r="28" ht="14.5" spans="1:41">
      <c r="A28" s="13">
        <v>24</v>
      </c>
      <c r="B28" s="14" t="s">
        <v>516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24">
        <f t="shared" si="0"/>
        <v>0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24">
        <f t="shared" si="1"/>
        <v>0</v>
      </c>
      <c r="AC28" s="21">
        <v>400.1</v>
      </c>
      <c r="AD28" s="21">
        <v>223</v>
      </c>
      <c r="AE28" s="21">
        <v>223</v>
      </c>
      <c r="AF28" s="21">
        <v>223</v>
      </c>
      <c r="AG28" s="21">
        <v>223</v>
      </c>
      <c r="AH28" s="21">
        <v>223</v>
      </c>
      <c r="AI28" s="29"/>
      <c r="AJ28" s="29"/>
      <c r="AK28" s="29"/>
      <c r="AL28" s="29"/>
      <c r="AM28" s="29"/>
      <c r="AN28" s="29"/>
      <c r="AO28" s="33">
        <f t="shared" si="2"/>
        <v>1515.1</v>
      </c>
    </row>
    <row r="29" ht="14.5" spans="1:41">
      <c r="A29" s="13">
        <v>25</v>
      </c>
      <c r="B29" s="14" t="s">
        <v>522</v>
      </c>
      <c r="C29" s="15">
        <v>0</v>
      </c>
      <c r="D29" s="15">
        <v>0</v>
      </c>
      <c r="E29" s="15">
        <v>0</v>
      </c>
      <c r="F29" s="15">
        <v>0</v>
      </c>
      <c r="G29" s="15">
        <v>101.5</v>
      </c>
      <c r="H29" s="15">
        <v>101.5</v>
      </c>
      <c r="I29" s="15">
        <v>277.8</v>
      </c>
      <c r="J29" s="15">
        <v>277.8</v>
      </c>
      <c r="K29" s="15">
        <v>277.8</v>
      </c>
      <c r="L29" s="15">
        <v>277.8</v>
      </c>
      <c r="M29" s="15">
        <v>277.8</v>
      </c>
      <c r="N29" s="15">
        <v>277.8</v>
      </c>
      <c r="O29" s="24">
        <f t="shared" si="0"/>
        <v>1869.8</v>
      </c>
      <c r="P29" s="15">
        <v>277.8</v>
      </c>
      <c r="Q29" s="15">
        <v>277.8</v>
      </c>
      <c r="R29" s="15">
        <v>277.8</v>
      </c>
      <c r="S29" s="15">
        <v>277.8</v>
      </c>
      <c r="T29" s="15">
        <v>277.8</v>
      </c>
      <c r="U29" s="15">
        <v>277.8</v>
      </c>
      <c r="V29" s="15">
        <v>277.8</v>
      </c>
      <c r="W29" s="15">
        <v>277.8</v>
      </c>
      <c r="X29" s="15">
        <v>277.8</v>
      </c>
      <c r="Y29" s="15">
        <v>277.8</v>
      </c>
      <c r="Z29" s="15">
        <v>277.8</v>
      </c>
      <c r="AA29" s="15">
        <v>277.8</v>
      </c>
      <c r="AB29" s="24">
        <f t="shared" si="1"/>
        <v>3333.6</v>
      </c>
      <c r="AC29" s="21">
        <v>277.8</v>
      </c>
      <c r="AD29" s="21">
        <v>277.8</v>
      </c>
      <c r="AE29" s="21">
        <v>277.8</v>
      </c>
      <c r="AF29" s="21">
        <v>277.8</v>
      </c>
      <c r="AG29" s="21">
        <v>277.8</v>
      </c>
      <c r="AH29" s="21">
        <v>277.8</v>
      </c>
      <c r="AI29" s="29"/>
      <c r="AJ29" s="29"/>
      <c r="AK29" s="29"/>
      <c r="AL29" s="29"/>
      <c r="AM29" s="29"/>
      <c r="AN29" s="29"/>
      <c r="AO29" s="33">
        <f t="shared" si="2"/>
        <v>1666.8</v>
      </c>
    </row>
    <row r="30" ht="14.5" spans="1:41">
      <c r="A30" s="13">
        <v>26</v>
      </c>
      <c r="B30" s="14" t="s">
        <v>526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165.1</v>
      </c>
      <c r="N30" s="15">
        <v>165.1</v>
      </c>
      <c r="O30" s="24">
        <f t="shared" si="0"/>
        <v>330.2</v>
      </c>
      <c r="P30" s="15">
        <v>165.1</v>
      </c>
      <c r="Q30" s="15">
        <v>165.1</v>
      </c>
      <c r="R30" s="15">
        <v>165.1</v>
      </c>
      <c r="S30" s="15">
        <v>165.1</v>
      </c>
      <c r="T30" s="15">
        <v>165.1</v>
      </c>
      <c r="U30" s="15">
        <v>165.1</v>
      </c>
      <c r="V30" s="15">
        <v>165.1</v>
      </c>
      <c r="W30" s="15">
        <v>165.1</v>
      </c>
      <c r="X30" s="15">
        <v>165.1</v>
      </c>
      <c r="Y30" s="15">
        <v>165.1</v>
      </c>
      <c r="Z30" s="15">
        <v>165.1</v>
      </c>
      <c r="AA30" s="15">
        <v>165.1</v>
      </c>
      <c r="AB30" s="24">
        <f t="shared" si="1"/>
        <v>1981.2</v>
      </c>
      <c r="AC30" s="21">
        <v>165.1</v>
      </c>
      <c r="AD30" s="21">
        <v>165.1</v>
      </c>
      <c r="AE30" s="21">
        <v>165.1</v>
      </c>
      <c r="AF30" s="21">
        <v>165.1</v>
      </c>
      <c r="AG30" s="21">
        <v>165.1</v>
      </c>
      <c r="AH30" s="21">
        <v>165.1</v>
      </c>
      <c r="AI30" s="29"/>
      <c r="AJ30" s="29"/>
      <c r="AK30" s="29"/>
      <c r="AL30" s="29"/>
      <c r="AM30" s="29"/>
      <c r="AN30" s="29"/>
      <c r="AO30" s="33">
        <f t="shared" si="2"/>
        <v>990.6</v>
      </c>
    </row>
    <row r="31" ht="14.5" spans="1:41">
      <c r="A31" s="13">
        <v>27</v>
      </c>
      <c r="B31" s="14" t="s">
        <v>530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24">
        <f t="shared" si="0"/>
        <v>0</v>
      </c>
      <c r="P31" s="15">
        <v>177.05</v>
      </c>
      <c r="Q31" s="15">
        <v>177.05</v>
      </c>
      <c r="R31" s="15">
        <v>177.05</v>
      </c>
      <c r="S31" s="15">
        <v>177.05</v>
      </c>
      <c r="T31" s="15">
        <v>177.05</v>
      </c>
      <c r="U31" s="15">
        <v>177.05</v>
      </c>
      <c r="V31" s="15">
        <v>177.05</v>
      </c>
      <c r="W31" s="15">
        <v>177.05</v>
      </c>
      <c r="X31" s="15">
        <v>177.05</v>
      </c>
      <c r="Y31" s="15">
        <v>177.05</v>
      </c>
      <c r="Z31" s="15">
        <v>177.05</v>
      </c>
      <c r="AA31" s="15">
        <v>177.05</v>
      </c>
      <c r="AB31" s="24">
        <f t="shared" si="1"/>
        <v>2124.6</v>
      </c>
      <c r="AC31" s="21">
        <v>177.05</v>
      </c>
      <c r="AD31" s="21">
        <v>177.05</v>
      </c>
      <c r="AE31" s="21">
        <v>177.05</v>
      </c>
      <c r="AF31" s="21">
        <v>177.05</v>
      </c>
      <c r="AG31" s="21">
        <v>177.05</v>
      </c>
      <c r="AH31" s="21">
        <v>177.05</v>
      </c>
      <c r="AI31" s="29"/>
      <c r="AJ31" s="29"/>
      <c r="AK31" s="29"/>
      <c r="AL31" s="29"/>
      <c r="AM31" s="29"/>
      <c r="AN31" s="29"/>
      <c r="AO31" s="33">
        <f t="shared" si="2"/>
        <v>1062.3</v>
      </c>
    </row>
    <row r="32" ht="14.5" spans="1:41">
      <c r="A32" s="13">
        <v>28</v>
      </c>
      <c r="B32" s="14" t="s">
        <v>536</v>
      </c>
      <c r="C32" s="15">
        <v>101.5</v>
      </c>
      <c r="D32" s="15">
        <v>101.5</v>
      </c>
      <c r="E32" s="15">
        <v>101.5</v>
      </c>
      <c r="F32" s="15">
        <v>101.5</v>
      </c>
      <c r="G32" s="15">
        <v>101.5</v>
      </c>
      <c r="H32" s="15">
        <v>101.5</v>
      </c>
      <c r="I32" s="15">
        <v>291.2</v>
      </c>
      <c r="J32" s="15">
        <v>291.2</v>
      </c>
      <c r="K32" s="15">
        <v>291.2</v>
      </c>
      <c r="L32" s="15">
        <v>291.2</v>
      </c>
      <c r="M32" s="15">
        <v>291.2</v>
      </c>
      <c r="N32" s="15">
        <v>291.2</v>
      </c>
      <c r="O32" s="24">
        <f t="shared" si="0"/>
        <v>2356.2</v>
      </c>
      <c r="P32" s="15">
        <v>291.2</v>
      </c>
      <c r="Q32" s="15">
        <v>291.2</v>
      </c>
      <c r="R32" s="15">
        <v>291.2</v>
      </c>
      <c r="S32" s="15">
        <v>291.2</v>
      </c>
      <c r="T32" s="15">
        <v>291.2</v>
      </c>
      <c r="U32" s="15">
        <v>291.2</v>
      </c>
      <c r="V32" s="15">
        <v>291.2</v>
      </c>
      <c r="W32" s="15">
        <v>291.2</v>
      </c>
      <c r="X32" s="15">
        <v>291.2</v>
      </c>
      <c r="Y32" s="15">
        <v>291.2</v>
      </c>
      <c r="Z32" s="15">
        <v>291.2</v>
      </c>
      <c r="AA32" s="15">
        <v>291.2</v>
      </c>
      <c r="AB32" s="24">
        <f t="shared" si="1"/>
        <v>3494.4</v>
      </c>
      <c r="AC32" s="21">
        <v>291.2</v>
      </c>
      <c r="AD32" s="21">
        <v>291.2</v>
      </c>
      <c r="AE32" s="21">
        <v>291.2</v>
      </c>
      <c r="AF32" s="21">
        <v>291.2</v>
      </c>
      <c r="AG32" s="21">
        <v>291.2</v>
      </c>
      <c r="AH32" s="21">
        <v>291.2</v>
      </c>
      <c r="AI32" s="29"/>
      <c r="AJ32" s="29"/>
      <c r="AK32" s="29"/>
      <c r="AL32" s="30"/>
      <c r="AM32" s="29"/>
      <c r="AN32" s="30"/>
      <c r="AO32" s="33">
        <f t="shared" si="2"/>
        <v>1747.2</v>
      </c>
    </row>
    <row r="33" ht="14.5" spans="1:41">
      <c r="A33" s="20" t="s">
        <v>30</v>
      </c>
      <c r="B33" s="20"/>
      <c r="C33" s="21">
        <f>SUM(C5:C32)</f>
        <v>2318</v>
      </c>
      <c r="D33" s="21">
        <f t="shared" ref="D33:O33" si="3">SUM(D5:D32)</f>
        <v>2216.5</v>
      </c>
      <c r="E33" s="21">
        <f t="shared" si="3"/>
        <v>2216.5</v>
      </c>
      <c r="F33" s="21">
        <f t="shared" si="3"/>
        <v>2216.5</v>
      </c>
      <c r="G33" s="21">
        <f t="shared" si="3"/>
        <v>2318</v>
      </c>
      <c r="H33" s="21">
        <f t="shared" si="3"/>
        <v>2568</v>
      </c>
      <c r="I33" s="21">
        <f t="shared" si="3"/>
        <v>6061.25</v>
      </c>
      <c r="J33" s="21">
        <f t="shared" si="3"/>
        <v>6061.25</v>
      </c>
      <c r="K33" s="21">
        <f t="shared" si="3"/>
        <v>6061.25</v>
      </c>
      <c r="L33" s="21">
        <f t="shared" si="3"/>
        <v>6061.25</v>
      </c>
      <c r="M33" s="21">
        <f t="shared" si="3"/>
        <v>7347.25</v>
      </c>
      <c r="N33" s="21">
        <f t="shared" si="3"/>
        <v>7929.3</v>
      </c>
      <c r="O33" s="21">
        <f t="shared" si="3"/>
        <v>53375.05</v>
      </c>
      <c r="P33" s="21">
        <f t="shared" ref="P33:AO33" si="4">SUM(P5:P32)</f>
        <v>8511.35</v>
      </c>
      <c r="Q33" s="21">
        <f t="shared" si="4"/>
        <v>8511.35</v>
      </c>
      <c r="R33" s="21">
        <f t="shared" si="4"/>
        <v>8511.35</v>
      </c>
      <c r="S33" s="21">
        <f t="shared" si="4"/>
        <v>8511.35</v>
      </c>
      <c r="T33" s="21">
        <f t="shared" si="4"/>
        <v>8511.35</v>
      </c>
      <c r="U33" s="21">
        <f t="shared" si="4"/>
        <v>8511.35</v>
      </c>
      <c r="V33" s="21">
        <f t="shared" si="4"/>
        <v>8511.35</v>
      </c>
      <c r="W33" s="21">
        <f t="shared" si="4"/>
        <v>8511.35</v>
      </c>
      <c r="X33" s="21">
        <f t="shared" si="4"/>
        <v>8930.05</v>
      </c>
      <c r="Y33" s="21">
        <f t="shared" si="4"/>
        <v>8930.05</v>
      </c>
      <c r="Z33" s="21">
        <f t="shared" si="4"/>
        <v>8874.15</v>
      </c>
      <c r="AA33" s="21">
        <f t="shared" si="4"/>
        <v>8874.15</v>
      </c>
      <c r="AB33" s="21">
        <f t="shared" si="4"/>
        <v>103699.2</v>
      </c>
      <c r="AC33" s="21">
        <f t="shared" si="4"/>
        <v>8623.35</v>
      </c>
      <c r="AD33" s="21">
        <f t="shared" si="4"/>
        <v>8446.25</v>
      </c>
      <c r="AE33" s="21">
        <f t="shared" si="4"/>
        <v>8071.5</v>
      </c>
      <c r="AF33" s="21">
        <f t="shared" si="4"/>
        <v>7617.1</v>
      </c>
      <c r="AG33" s="21">
        <f t="shared" si="4"/>
        <v>8367.1</v>
      </c>
      <c r="AH33" s="21">
        <f t="shared" si="4"/>
        <v>8367.1</v>
      </c>
      <c r="AI33" s="21">
        <f t="shared" si="4"/>
        <v>0</v>
      </c>
      <c r="AJ33" s="21">
        <f t="shared" si="4"/>
        <v>0</v>
      </c>
      <c r="AK33" s="21">
        <f t="shared" si="4"/>
        <v>0</v>
      </c>
      <c r="AL33" s="21">
        <f t="shared" si="4"/>
        <v>0</v>
      </c>
      <c r="AM33" s="21">
        <f t="shared" si="4"/>
        <v>0</v>
      </c>
      <c r="AN33" s="21">
        <f t="shared" si="4"/>
        <v>0</v>
      </c>
      <c r="AO33" s="21">
        <f t="shared" si="4"/>
        <v>49492.4</v>
      </c>
    </row>
    <row r="35" spans="3:41">
      <c r="C35" s="5">
        <f>SUBTOTAL(9,C14:C34)</f>
        <v>3528.5</v>
      </c>
      <c r="D35" s="5">
        <f t="shared" ref="D35:AO35" si="5">SUBTOTAL(9,D14:D34)</f>
        <v>3325.5</v>
      </c>
      <c r="E35" s="5">
        <f t="shared" si="5"/>
        <v>3325.5</v>
      </c>
      <c r="F35" s="5">
        <f t="shared" si="5"/>
        <v>3325.5</v>
      </c>
      <c r="G35" s="5">
        <f t="shared" si="5"/>
        <v>3528.5</v>
      </c>
      <c r="H35" s="5">
        <f t="shared" si="5"/>
        <v>4028.5</v>
      </c>
      <c r="I35" s="5">
        <f t="shared" si="5"/>
        <v>9121.05</v>
      </c>
      <c r="J35" s="5">
        <f t="shared" si="5"/>
        <v>9121.05</v>
      </c>
      <c r="K35" s="5">
        <f t="shared" si="5"/>
        <v>9121.05</v>
      </c>
      <c r="L35" s="5">
        <f t="shared" si="5"/>
        <v>9121.05</v>
      </c>
      <c r="M35" s="5">
        <f t="shared" si="5"/>
        <v>11093.05</v>
      </c>
      <c r="N35" s="5">
        <f t="shared" si="5"/>
        <v>12257.15</v>
      </c>
      <c r="O35" s="5">
        <f t="shared" si="5"/>
        <v>80896.4</v>
      </c>
      <c r="P35" s="5">
        <f t="shared" si="5"/>
        <v>13421.25</v>
      </c>
      <c r="Q35" s="5">
        <f t="shared" si="5"/>
        <v>13421.25</v>
      </c>
      <c r="R35" s="5">
        <f t="shared" si="5"/>
        <v>13421.25</v>
      </c>
      <c r="S35" s="5">
        <f t="shared" si="5"/>
        <v>13421.25</v>
      </c>
      <c r="T35" s="5">
        <f t="shared" si="5"/>
        <v>13421.25</v>
      </c>
      <c r="U35" s="5">
        <f t="shared" si="5"/>
        <v>13421.25</v>
      </c>
      <c r="V35" s="5">
        <f t="shared" si="5"/>
        <v>13421.25</v>
      </c>
      <c r="W35" s="5">
        <f t="shared" si="5"/>
        <v>13421.25</v>
      </c>
      <c r="X35" s="5">
        <f t="shared" si="5"/>
        <v>14258.65</v>
      </c>
      <c r="Y35" s="5">
        <f t="shared" si="5"/>
        <v>14258.65</v>
      </c>
      <c r="Z35" s="5">
        <f t="shared" si="5"/>
        <v>14202.75</v>
      </c>
      <c r="AA35" s="5">
        <f t="shared" si="5"/>
        <v>14202.75</v>
      </c>
      <c r="AB35" s="5">
        <f t="shared" si="5"/>
        <v>164292.8</v>
      </c>
      <c r="AC35" s="5">
        <f t="shared" si="5"/>
        <v>13701.15</v>
      </c>
      <c r="AD35" s="5">
        <f t="shared" si="5"/>
        <v>13346.95</v>
      </c>
      <c r="AE35" s="5">
        <f t="shared" si="5"/>
        <v>12597.45</v>
      </c>
      <c r="AF35" s="5">
        <f t="shared" si="5"/>
        <v>12143.05</v>
      </c>
      <c r="AG35" s="5">
        <f t="shared" si="5"/>
        <v>12893.05</v>
      </c>
      <c r="AH35" s="5">
        <f t="shared" si="5"/>
        <v>12893.05</v>
      </c>
      <c r="AI35" s="5">
        <f t="shared" si="5"/>
        <v>0</v>
      </c>
      <c r="AJ35" s="5">
        <f t="shared" si="5"/>
        <v>0</v>
      </c>
      <c r="AK35" s="5">
        <f t="shared" si="5"/>
        <v>0</v>
      </c>
      <c r="AL35" s="5">
        <f t="shared" si="5"/>
        <v>0</v>
      </c>
      <c r="AM35" s="5">
        <f t="shared" si="5"/>
        <v>0</v>
      </c>
      <c r="AN35" s="5">
        <f t="shared" si="5"/>
        <v>0</v>
      </c>
      <c r="AO35" s="5">
        <f t="shared" si="5"/>
        <v>77574.7</v>
      </c>
    </row>
  </sheetData>
  <mergeCells count="8">
    <mergeCell ref="A1:AO1"/>
    <mergeCell ref="C3:N3"/>
    <mergeCell ref="P3:AA3"/>
    <mergeCell ref="AC3:AN3"/>
    <mergeCell ref="A33:B33"/>
    <mergeCell ref="O3:O4"/>
    <mergeCell ref="AB3:AB4"/>
    <mergeCell ref="AO3:AO4"/>
  </mergeCells>
  <conditionalFormatting sqref="B5:B23">
    <cfRule type="duplicateValues" dxfId="1" priority="2" stopIfTrue="1"/>
  </conditionalFormatting>
  <conditionalFormatting sqref="B24:B32">
    <cfRule type="duplicateValues" dxfId="1" priority="1" stopIfTrue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项目费用汇总表</vt:lpstr>
      <vt:lpstr>项目投入明细表</vt:lpstr>
      <vt:lpstr>项目人员清单</vt:lpstr>
      <vt:lpstr>项目人员支出汇总</vt:lpstr>
      <vt:lpstr>项目人员应发工资</vt:lpstr>
      <vt:lpstr>项目人员社保（单位）</vt:lpstr>
      <vt:lpstr>项目人员住房公积金（单位）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詹锦新</cp:lastModifiedBy>
  <dcterms:created xsi:type="dcterms:W3CDTF">2018-12-28T06:15:00Z</dcterms:created>
  <dcterms:modified xsi:type="dcterms:W3CDTF">2020-03-10T07:56:25Z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