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9780" activeTab="1"/>
  </bookViews>
  <sheets>
    <sheet name="汇总数据" sheetId="7" r:id="rId1"/>
    <sheet name="运作部单量统计表" sheetId="1" r:id="rId2"/>
    <sheet name="  车次及单量汇总" sheetId="3" r:id="rId3"/>
    <sheet name="报关类型汇总" sheetId="5" r:id="rId4"/>
    <sheet name="异常报表" sheetId="6" r:id="rId5"/>
  </sheets>
  <calcPr calcId="144525"/>
</workbook>
</file>

<file path=xl/sharedStrings.xml><?xml version="1.0" encoding="utf-8"?>
<sst xmlns="http://schemas.openxmlformats.org/spreadsheetml/2006/main" count="101" uniqueCount="72">
  <si>
    <t>10月单量</t>
  </si>
  <si>
    <t>人数</t>
  </si>
  <si>
    <t>人均单量</t>
  </si>
  <si>
    <t>数量</t>
  </si>
  <si>
    <t>处理时间</t>
  </si>
  <si>
    <t>实际值</t>
  </si>
  <si>
    <t>人均单量达成率</t>
  </si>
  <si>
    <t>异常处理及时性</t>
  </si>
  <si>
    <t>1天</t>
  </si>
  <si>
    <t>年份</t>
  </si>
  <si>
    <t>车辆（车）</t>
  </si>
  <si>
    <t>单量（份）</t>
  </si>
  <si>
    <t>月份</t>
  </si>
  <si>
    <t>2017年</t>
  </si>
  <si>
    <t>2018年</t>
  </si>
  <si>
    <t>2019年</t>
  </si>
  <si>
    <t>同比</t>
  </si>
  <si>
    <t>分析原因</t>
  </si>
  <si>
    <t>1月</t>
  </si>
  <si>
    <t>同比业务量上涨</t>
  </si>
  <si>
    <t>2月</t>
  </si>
  <si>
    <t xml:space="preserve"> 是由于一日游业务同比下降9.4%</t>
  </si>
  <si>
    <t>3月</t>
  </si>
  <si>
    <t>一日游同比有所下降</t>
  </si>
  <si>
    <t>4月</t>
  </si>
  <si>
    <t>仓储业务增涨，一日游同比有所下降</t>
  </si>
  <si>
    <t>5月</t>
  </si>
  <si>
    <t>一日游业务有所增涨</t>
  </si>
  <si>
    <t>6月</t>
  </si>
  <si>
    <t>7月</t>
  </si>
  <si>
    <t>8月</t>
  </si>
  <si>
    <t>维修业务下降</t>
  </si>
  <si>
    <t>9月</t>
  </si>
  <si>
    <t>一日游，维修业务下降</t>
  </si>
  <si>
    <t>10月</t>
  </si>
  <si>
    <t>11月</t>
  </si>
  <si>
    <t>12月</t>
  </si>
  <si>
    <t>维修</t>
  </si>
  <si>
    <t>一日游</t>
  </si>
  <si>
    <t>进口清关</t>
  </si>
  <si>
    <t>出口清关</t>
  </si>
  <si>
    <t xml:space="preserve"> 出口转关</t>
  </si>
  <si>
    <t>仓储进</t>
  </si>
  <si>
    <t>仓储出</t>
  </si>
  <si>
    <t>卡口</t>
  </si>
  <si>
    <t>结转</t>
  </si>
  <si>
    <t>运输</t>
  </si>
  <si>
    <t>代理商检</t>
  </si>
  <si>
    <t>10月份</t>
  </si>
  <si>
    <t>2017年车次</t>
  </si>
  <si>
    <t>2018年车次</t>
  </si>
  <si>
    <t>2019年车次</t>
  </si>
  <si>
    <t>2017年单量</t>
  </si>
  <si>
    <t>2018年单量</t>
  </si>
  <si>
    <t>2019年单量</t>
  </si>
  <si>
    <t>10月异常报表</t>
  </si>
  <si>
    <t>序号</t>
  </si>
  <si>
    <t>日期</t>
  </si>
  <si>
    <t>报关单号</t>
  </si>
  <si>
    <t>责任部门</t>
  </si>
  <si>
    <t>客户</t>
  </si>
  <si>
    <t>异常处理解决方案</t>
  </si>
  <si>
    <t>产生结果</t>
  </si>
  <si>
    <t>备注</t>
  </si>
  <si>
    <t>内勤</t>
  </si>
  <si>
    <t>住友-信华</t>
  </si>
  <si>
    <t>进口方序号打错，进口方要求改单，以便平衡帐册</t>
  </si>
  <si>
    <t>由于此单已结关，改单涉及太麻烦，目前还在跟客户沟通可否不改单，跟进中</t>
  </si>
  <si>
    <t>533920191390571881</t>
  </si>
  <si>
    <t>致一</t>
  </si>
  <si>
    <t>因客户提供的免3C证明上的“企业中文名称-使用人名称”与手册不符，导致商检校验不通过</t>
  </si>
  <si>
    <t>退单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</si>
</sst>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.75"/>
      <color rgb="FF3C3C3C"/>
      <name val="Helvetica"/>
      <charset val="134"/>
    </font>
    <font>
      <sz val="10"/>
      <color indexed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9.75"/>
      <color rgb="FF000000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58" fontId="1" fillId="0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57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57" fontId="0" fillId="3" borderId="2" xfId="0" applyNumberForma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10</a:t>
            </a:r>
            <a:r>
              <a:rPr altLang="en-US"/>
              <a:t>月报关车次及单量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 车次及单量汇总'!$A$2:$F$2</c:f>
              <c:strCache>
                <c:ptCount val="6"/>
                <c:pt idx="0">
                  <c:v>2017年车次</c:v>
                </c:pt>
                <c:pt idx="1">
                  <c:v>2018年车次</c:v>
                </c:pt>
                <c:pt idx="2">
                  <c:v>2019年车次</c:v>
                </c:pt>
                <c:pt idx="3">
                  <c:v>2017年单量</c:v>
                </c:pt>
                <c:pt idx="4">
                  <c:v>2018年单量</c:v>
                </c:pt>
                <c:pt idx="5">
                  <c:v>2019年单量</c:v>
                </c:pt>
              </c:strCache>
            </c:strRef>
          </c:cat>
          <c:val>
            <c:numRef>
              <c:f>'  车次及单量汇总'!$A$3:$F$3</c:f>
              <c:numCache>
                <c:formatCode>General</c:formatCode>
                <c:ptCount val="6"/>
                <c:pt idx="0">
                  <c:v>504</c:v>
                </c:pt>
                <c:pt idx="1">
                  <c:v>356</c:v>
                </c:pt>
                <c:pt idx="2">
                  <c:v>378</c:v>
                </c:pt>
                <c:pt idx="3">
                  <c:v>1266</c:v>
                </c:pt>
                <c:pt idx="4">
                  <c:v>1047</c:v>
                </c:pt>
                <c:pt idx="5">
                  <c:v>1113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9506783"/>
        <c:axId val="445243111"/>
      </c:barChart>
      <c:catAx>
        <c:axId val="87950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5243111"/>
        <c:crosses val="autoZero"/>
        <c:auto val="1"/>
        <c:lblAlgn val="ctr"/>
        <c:lblOffset val="100"/>
        <c:noMultiLvlLbl val="0"/>
      </c:catAx>
      <c:valAx>
        <c:axId val="445243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95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10</a:t>
            </a:r>
            <a:r>
              <a:rPr altLang="en-US"/>
              <a:t>月</a:t>
            </a:r>
            <a:r>
              <a:t>报关明细</a:t>
            </a:r>
          </a:p>
        </c:rich>
      </c:tx>
      <c:layout>
        <c:manualLayout>
          <c:xMode val="edge"/>
          <c:yMode val="edge"/>
          <c:x val="0.403373881110856"/>
          <c:y val="0.026408450704225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报关类型汇总!$B$1</c:f>
              <c:strCache>
                <c:ptCount val="1"/>
                <c:pt idx="0">
                  <c:v>维修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报关类型汇总!$B$2:$B$3</c:f>
              <c:numCache>
                <c:formatCode>General</c:formatCode>
                <c:ptCount val="2"/>
                <c:pt idx="0">
                  <c:v>1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报关类型汇总!$C$1</c:f>
              <c:strCache>
                <c:ptCount val="1"/>
                <c:pt idx="0">
                  <c:v>一日游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报关类型汇总!$C$2:$C$3</c:f>
              <c:numCache>
                <c:formatCode>General</c:formatCode>
                <c:ptCount val="2"/>
                <c:pt idx="0">
                  <c:v>162</c:v>
                </c:pt>
                <c:pt idx="1">
                  <c:v>164</c:v>
                </c:pt>
              </c:numCache>
            </c:numRef>
          </c:val>
        </c:ser>
        <c:ser>
          <c:idx val="2"/>
          <c:order val="2"/>
          <c:tx>
            <c:strRef>
              <c:f>报关类型汇总!$D$1</c:f>
              <c:strCache>
                <c:ptCount val="1"/>
                <c:pt idx="0">
                  <c:v>进口清关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报关类型汇总!$D$2:$D$3</c:f>
              <c:numCache>
                <c:formatCode>General</c:formatCode>
                <c:ptCount val="2"/>
                <c:pt idx="0">
                  <c:v>43</c:v>
                </c:pt>
                <c:pt idx="1">
                  <c:v>39</c:v>
                </c:pt>
              </c:numCache>
            </c:numRef>
          </c:val>
        </c:ser>
        <c:ser>
          <c:idx val="3"/>
          <c:order val="3"/>
          <c:tx>
            <c:strRef>
              <c:f>报关类型汇总!$E$1</c:f>
              <c:strCache>
                <c:ptCount val="1"/>
                <c:pt idx="0">
                  <c:v>出口清关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报关类型汇总!$E$2:$E$3</c:f>
              <c:numCache>
                <c:formatCode>General</c:formatCode>
                <c:ptCount val="2"/>
                <c:pt idx="0">
                  <c:v>45</c:v>
                </c:pt>
                <c:pt idx="1">
                  <c:v>63</c:v>
                </c:pt>
              </c:numCache>
            </c:numRef>
          </c:val>
        </c:ser>
        <c:ser>
          <c:idx val="4"/>
          <c:order val="4"/>
          <c:tx>
            <c:strRef>
              <c:f>报关类型汇总!$F$1</c:f>
              <c:strCache>
                <c:ptCount val="1"/>
                <c:pt idx="0">
                  <c:v> 出口转关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报关类型汇总!$F$2:$F$3</c:f>
              <c:numCache>
                <c:formatCode>General</c:formatCode>
                <c:ptCount val="2"/>
                <c:pt idx="0">
                  <c:v>75</c:v>
                </c:pt>
                <c:pt idx="1">
                  <c:v>66</c:v>
                </c:pt>
              </c:numCache>
            </c:numRef>
          </c:val>
        </c:ser>
        <c:ser>
          <c:idx val="5"/>
          <c:order val="5"/>
          <c:tx>
            <c:strRef>
              <c:f>报关类型汇总!$G$1</c:f>
              <c:strCache>
                <c:ptCount val="1"/>
                <c:pt idx="0">
                  <c:v>仓储进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报关类型汇总!$G$2:$G$3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</c:ser>
        <c:ser>
          <c:idx val="6"/>
          <c:order val="6"/>
          <c:tx>
            <c:strRef>
              <c:f>报关类型汇总!$H$1</c:f>
              <c:strCache>
                <c:ptCount val="1"/>
                <c:pt idx="0">
                  <c:v>仓储出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报关类型汇总!$H$2:$H$3</c:f>
              <c:numCache>
                <c:formatCode>General</c:formatCode>
                <c:ptCount val="2"/>
                <c:pt idx="0">
                  <c:v>16</c:v>
                </c:pt>
                <c:pt idx="1">
                  <c:v>13</c:v>
                </c:pt>
              </c:numCache>
            </c:numRef>
          </c:val>
        </c:ser>
        <c:ser>
          <c:idx val="7"/>
          <c:order val="7"/>
          <c:tx>
            <c:strRef>
              <c:f>报关类型汇总!$I$1</c:f>
              <c:strCache>
                <c:ptCount val="1"/>
                <c:pt idx="0">
                  <c:v>卡口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报关类型汇总!$I$2:$I$3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</c:ser>
        <c:ser>
          <c:idx val="8"/>
          <c:order val="8"/>
          <c:tx>
            <c:strRef>
              <c:f>报关类型汇总!$J$1</c:f>
              <c:strCache>
                <c:ptCount val="1"/>
                <c:pt idx="0">
                  <c:v>结转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报关类型汇总!$J$2:$J$3</c:f>
              <c:numCache>
                <c:formatCode>General</c:formatCode>
                <c:ptCount val="2"/>
                <c:pt idx="0">
                  <c:v>2</c:v>
                </c:pt>
                <c:pt idx="1">
                  <c:v>15</c:v>
                </c:pt>
              </c:numCache>
            </c:numRef>
          </c:val>
        </c:ser>
        <c:ser>
          <c:idx val="9"/>
          <c:order val="9"/>
          <c:tx>
            <c:strRef>
              <c:f>报关类型汇总!$K$1</c:f>
              <c:strCache>
                <c:ptCount val="1"/>
                <c:pt idx="0">
                  <c:v>运输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报关类型汇总!$K$2:$K$3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0"/>
        <c:axId val="181126361"/>
        <c:axId val="780248573"/>
      </c:barChart>
      <c:catAx>
        <c:axId val="181126361"/>
        <c:scaling>
          <c:orientation val="minMax"/>
          <c:min val="0.5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0248573"/>
        <c:crosses val="autoZero"/>
        <c:auto val="0"/>
        <c:lblAlgn val="ctr"/>
        <c:lblOffset val="100"/>
        <c:noMultiLvlLbl val="0"/>
      </c:catAx>
      <c:valAx>
        <c:axId val="78024857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11263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660400</xdr:colOff>
      <xdr:row>10</xdr:row>
      <xdr:rowOff>13970</xdr:rowOff>
    </xdr:from>
    <xdr:to>
      <xdr:col>10</xdr:col>
      <xdr:colOff>582295</xdr:colOff>
      <xdr:row>25</xdr:row>
      <xdr:rowOff>69850</xdr:rowOff>
    </xdr:to>
    <xdr:graphicFrame>
      <xdr:nvGraphicFramePr>
        <xdr:cNvPr id="5" name="图表 4"/>
        <xdr:cNvGraphicFramePr/>
      </xdr:nvGraphicFramePr>
      <xdr:xfrm>
        <a:off x="4060825" y="2045970"/>
        <a:ext cx="6513195" cy="2627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355600</xdr:colOff>
      <xdr:row>4</xdr:row>
      <xdr:rowOff>121285</xdr:rowOff>
    </xdr:from>
    <xdr:to>
      <xdr:col>9</xdr:col>
      <xdr:colOff>402590</xdr:colOff>
      <xdr:row>21</xdr:row>
      <xdr:rowOff>92075</xdr:rowOff>
    </xdr:to>
    <xdr:graphicFrame>
      <xdr:nvGraphicFramePr>
        <xdr:cNvPr id="2" name="图表 1"/>
        <xdr:cNvGraphicFramePr/>
      </xdr:nvGraphicFramePr>
      <xdr:xfrm>
        <a:off x="1146175" y="1283335"/>
        <a:ext cx="5533390" cy="288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"/>
  <sheetViews>
    <sheetView workbookViewId="0">
      <selection activeCell="H27" sqref="H27"/>
    </sheetView>
  </sheetViews>
  <sheetFormatPr defaultColWidth="9" defaultRowHeight="13.5" outlineLevelRow="2"/>
  <cols>
    <col min="1" max="1" width="13.125" customWidth="1"/>
    <col min="4" max="4" width="9.125" customWidth="1"/>
    <col min="6" max="6" width="13.125" customWidth="1"/>
  </cols>
  <sheetData>
    <row r="2" spans="2:9">
      <c r="B2" t="s">
        <v>0</v>
      </c>
      <c r="C2" t="s">
        <v>1</v>
      </c>
      <c r="D2" t="s">
        <v>2</v>
      </c>
      <c r="G2" t="s">
        <v>3</v>
      </c>
      <c r="H2" t="s">
        <v>4</v>
      </c>
      <c r="I2" t="s">
        <v>5</v>
      </c>
    </row>
    <row r="3" ht="16.5" spans="1:9">
      <c r="A3" s="43" t="s">
        <v>6</v>
      </c>
      <c r="B3">
        <v>1113</v>
      </c>
      <c r="C3">
        <v>8</v>
      </c>
      <c r="D3">
        <f>B3/C3</f>
        <v>139.125</v>
      </c>
      <c r="F3" s="43" t="s">
        <v>7</v>
      </c>
      <c r="G3">
        <v>1</v>
      </c>
      <c r="H3" t="s">
        <v>8</v>
      </c>
      <c r="I3">
        <v>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view="pageBreakPreview" zoomScaleNormal="100" zoomScaleSheetLayoutView="100" topLeftCell="A10" workbookViewId="0">
      <selection activeCell="H13" sqref="H13"/>
    </sheetView>
  </sheetViews>
  <sheetFormatPr defaultColWidth="10.375" defaultRowHeight="26" customHeight="1"/>
  <cols>
    <col min="1" max="1" width="11.5" style="20" customWidth="1"/>
    <col min="2" max="4" width="8.875" style="20" customWidth="1"/>
    <col min="5" max="5" width="8.875" style="30" customWidth="1"/>
    <col min="6" max="8" width="8.875" style="20" customWidth="1"/>
    <col min="9" max="9" width="8.875" style="30" customWidth="1"/>
    <col min="10" max="10" width="11.125" style="20" customWidth="1"/>
    <col min="11" max="14" width="8.875" style="20" customWidth="1"/>
    <col min="15" max="16384" width="10.375" style="20" customWidth="1"/>
  </cols>
  <sheetData>
    <row r="1" s="20" customFormat="1" customHeight="1" spans="1:10">
      <c r="A1" s="21" t="s">
        <v>9</v>
      </c>
      <c r="B1" s="21" t="s">
        <v>10</v>
      </c>
      <c r="C1" s="21"/>
      <c r="D1" s="21"/>
      <c r="E1" s="22"/>
      <c r="F1" s="21" t="s">
        <v>11</v>
      </c>
      <c r="G1" s="21"/>
      <c r="H1" s="21"/>
      <c r="I1" s="22"/>
      <c r="J1" s="21"/>
    </row>
    <row r="2" s="20" customFormat="1" customHeight="1" spans="1:10">
      <c r="A2" s="21" t="s">
        <v>12</v>
      </c>
      <c r="B2" s="21" t="s">
        <v>13</v>
      </c>
      <c r="C2" s="21" t="s">
        <v>14</v>
      </c>
      <c r="D2" s="21" t="s">
        <v>15</v>
      </c>
      <c r="E2" s="22" t="s">
        <v>16</v>
      </c>
      <c r="F2" s="21" t="s">
        <v>13</v>
      </c>
      <c r="G2" s="21" t="s">
        <v>14</v>
      </c>
      <c r="H2" s="21" t="s">
        <v>15</v>
      </c>
      <c r="I2" s="22" t="s">
        <v>16</v>
      </c>
      <c r="J2" s="21" t="s">
        <v>17</v>
      </c>
    </row>
    <row r="3" s="20" customFormat="1" customHeight="1" spans="1:10">
      <c r="A3" s="21" t="s">
        <v>18</v>
      </c>
      <c r="B3" s="21">
        <v>282</v>
      </c>
      <c r="C3" s="21">
        <v>531</v>
      </c>
      <c r="D3" s="21">
        <v>384</v>
      </c>
      <c r="E3" s="22">
        <f>(D3-C3)/C3</f>
        <v>-0.27683615819209</v>
      </c>
      <c r="F3" s="21">
        <v>882</v>
      </c>
      <c r="G3" s="21">
        <v>1258</v>
      </c>
      <c r="H3" s="21">
        <v>929</v>
      </c>
      <c r="I3" s="22">
        <f>(H3-G3)/G3</f>
        <v>-0.261526232114467</v>
      </c>
      <c r="J3" s="29" t="s">
        <v>19</v>
      </c>
    </row>
    <row r="4" s="20" customFormat="1" ht="30" customHeight="1" spans="1:10">
      <c r="A4" s="21" t="s">
        <v>20</v>
      </c>
      <c r="B4" s="21">
        <v>299</v>
      </c>
      <c r="C4" s="21">
        <v>265</v>
      </c>
      <c r="D4" s="21">
        <v>212</v>
      </c>
      <c r="E4" s="22">
        <f t="shared" ref="E4:E13" si="0">(D4-C4)/C4</f>
        <v>-0.2</v>
      </c>
      <c r="F4" s="21">
        <v>672</v>
      </c>
      <c r="G4" s="21">
        <v>668</v>
      </c>
      <c r="H4" s="21">
        <v>467</v>
      </c>
      <c r="I4" s="22">
        <f t="shared" ref="I4:I13" si="1">(H4-G4)/G4</f>
        <v>-0.300898203592814</v>
      </c>
      <c r="J4" s="29" t="s">
        <v>21</v>
      </c>
    </row>
    <row r="5" s="20" customFormat="1" customHeight="1" spans="1:10">
      <c r="A5" s="21" t="s">
        <v>22</v>
      </c>
      <c r="B5" s="21">
        <v>483</v>
      </c>
      <c r="C5" s="21">
        <v>511</v>
      </c>
      <c r="D5" s="21">
        <v>355</v>
      </c>
      <c r="E5" s="22">
        <f t="shared" si="0"/>
        <v>-0.305283757338552</v>
      </c>
      <c r="F5" s="21">
        <v>1276</v>
      </c>
      <c r="G5" s="21">
        <v>1315</v>
      </c>
      <c r="H5" s="21">
        <v>857</v>
      </c>
      <c r="I5" s="22">
        <f t="shared" si="1"/>
        <v>-0.34828897338403</v>
      </c>
      <c r="J5" s="29" t="s">
        <v>23</v>
      </c>
    </row>
    <row r="6" s="20" customFormat="1" customHeight="1" spans="1:10">
      <c r="A6" s="21" t="s">
        <v>24</v>
      </c>
      <c r="B6" s="24">
        <v>479</v>
      </c>
      <c r="C6" s="24">
        <v>473</v>
      </c>
      <c r="D6" s="24">
        <v>366</v>
      </c>
      <c r="E6" s="22">
        <f t="shared" si="0"/>
        <v>-0.226215644820296</v>
      </c>
      <c r="F6" s="24">
        <v>1433</v>
      </c>
      <c r="G6" s="24">
        <v>1180</v>
      </c>
      <c r="H6" s="24">
        <v>872</v>
      </c>
      <c r="I6" s="22">
        <f t="shared" si="1"/>
        <v>-0.261016949152542</v>
      </c>
      <c r="J6" s="24" t="s">
        <v>25</v>
      </c>
    </row>
    <row r="7" s="20" customFormat="1" customHeight="1" spans="1:10">
      <c r="A7" s="21" t="s">
        <v>26</v>
      </c>
      <c r="B7" s="24">
        <v>445</v>
      </c>
      <c r="C7" s="24">
        <v>525</v>
      </c>
      <c r="D7" s="24">
        <v>394</v>
      </c>
      <c r="E7" s="22">
        <f t="shared" si="0"/>
        <v>-0.24952380952381</v>
      </c>
      <c r="F7" s="24">
        <v>1353</v>
      </c>
      <c r="G7" s="24">
        <v>1462</v>
      </c>
      <c r="H7" s="24">
        <v>1018</v>
      </c>
      <c r="I7" s="22">
        <f t="shared" si="1"/>
        <v>-0.303693570451436</v>
      </c>
      <c r="J7" s="24" t="s">
        <v>27</v>
      </c>
    </row>
    <row r="8" s="20" customFormat="1" customHeight="1" spans="1:10">
      <c r="A8" s="21" t="s">
        <v>28</v>
      </c>
      <c r="B8" s="24">
        <v>445</v>
      </c>
      <c r="C8" s="24">
        <v>549</v>
      </c>
      <c r="D8" s="24">
        <v>470</v>
      </c>
      <c r="E8" s="22">
        <f t="shared" si="0"/>
        <v>-0.143897996357013</v>
      </c>
      <c r="F8" s="24">
        <v>1455</v>
      </c>
      <c r="G8" s="24">
        <v>1300</v>
      </c>
      <c r="H8" s="24">
        <v>1262</v>
      </c>
      <c r="I8" s="22">
        <f t="shared" si="1"/>
        <v>-0.0292307692307692</v>
      </c>
      <c r="J8" s="24" t="s">
        <v>21</v>
      </c>
    </row>
    <row r="9" s="20" customFormat="1" customHeight="1" spans="1:10">
      <c r="A9" s="21" t="s">
        <v>29</v>
      </c>
      <c r="B9" s="21">
        <v>665</v>
      </c>
      <c r="C9" s="21">
        <v>529</v>
      </c>
      <c r="D9" s="21">
        <v>503</v>
      </c>
      <c r="E9" s="22">
        <f t="shared" si="0"/>
        <v>-0.0491493383742911</v>
      </c>
      <c r="F9" s="21">
        <v>1762</v>
      </c>
      <c r="G9" s="21">
        <v>1313</v>
      </c>
      <c r="H9" s="21">
        <v>1365</v>
      </c>
      <c r="I9" s="22">
        <f t="shared" si="1"/>
        <v>0.0396039603960396</v>
      </c>
      <c r="J9" s="24" t="s">
        <v>21</v>
      </c>
    </row>
    <row r="10" s="20" customFormat="1" customHeight="1" spans="1:10">
      <c r="A10" s="21" t="s">
        <v>30</v>
      </c>
      <c r="B10" s="21">
        <v>758</v>
      </c>
      <c r="C10" s="21">
        <v>474</v>
      </c>
      <c r="D10" s="21">
        <v>398</v>
      </c>
      <c r="E10" s="22">
        <f t="shared" si="0"/>
        <v>-0.160337552742616</v>
      </c>
      <c r="F10" s="21">
        <v>1926</v>
      </c>
      <c r="G10" s="21">
        <v>1245</v>
      </c>
      <c r="H10" s="21">
        <v>1107</v>
      </c>
      <c r="I10" s="22">
        <f t="shared" si="1"/>
        <v>-0.110843373493976</v>
      </c>
      <c r="J10" s="29" t="s">
        <v>31</v>
      </c>
    </row>
    <row r="11" s="20" customFormat="1" customHeight="1" spans="1:10">
      <c r="A11" s="21" t="s">
        <v>32</v>
      </c>
      <c r="B11" s="21">
        <v>737</v>
      </c>
      <c r="C11" s="21">
        <v>441</v>
      </c>
      <c r="D11" s="21">
        <v>444</v>
      </c>
      <c r="E11" s="22">
        <f t="shared" si="0"/>
        <v>0.00680272108843537</v>
      </c>
      <c r="F11" s="21">
        <v>1871</v>
      </c>
      <c r="G11" s="21">
        <v>1241</v>
      </c>
      <c r="H11" s="21">
        <v>1301</v>
      </c>
      <c r="I11" s="22">
        <f t="shared" si="1"/>
        <v>0.048348106365834</v>
      </c>
      <c r="J11" s="29" t="s">
        <v>33</v>
      </c>
    </row>
    <row r="12" s="20" customFormat="1" customHeight="1" spans="1:10">
      <c r="A12" s="21" t="s">
        <v>34</v>
      </c>
      <c r="B12" s="21">
        <v>504</v>
      </c>
      <c r="C12" s="21">
        <v>356</v>
      </c>
      <c r="D12" s="21">
        <v>378</v>
      </c>
      <c r="E12" s="22">
        <f t="shared" si="0"/>
        <v>0.0617977528089888</v>
      </c>
      <c r="F12" s="21">
        <v>1266</v>
      </c>
      <c r="G12" s="21">
        <v>1047</v>
      </c>
      <c r="H12" s="21">
        <v>1113</v>
      </c>
      <c r="I12" s="22">
        <f t="shared" si="1"/>
        <v>0.0630372492836676</v>
      </c>
      <c r="J12" s="29" t="s">
        <v>33</v>
      </c>
    </row>
    <row r="13" s="20" customFormat="1" customHeight="1" spans="1:10">
      <c r="A13" s="21" t="s">
        <v>35</v>
      </c>
      <c r="B13" s="21">
        <v>653</v>
      </c>
      <c r="C13" s="21">
        <v>470</v>
      </c>
      <c r="D13" s="21"/>
      <c r="E13" s="22">
        <f t="shared" si="0"/>
        <v>-1</v>
      </c>
      <c r="F13" s="21">
        <v>1687</v>
      </c>
      <c r="G13" s="21">
        <v>1203</v>
      </c>
      <c r="H13" s="21"/>
      <c r="I13" s="22">
        <f t="shared" si="1"/>
        <v>-1</v>
      </c>
      <c r="J13" s="29" t="s">
        <v>33</v>
      </c>
    </row>
    <row r="14" s="20" customFormat="1" customHeight="1" spans="1:10">
      <c r="A14" s="21" t="s">
        <v>36</v>
      </c>
      <c r="B14" s="21">
        <v>573</v>
      </c>
      <c r="C14" s="21">
        <v>375</v>
      </c>
      <c r="D14" s="21"/>
      <c r="E14" s="31">
        <f>(C14-B14)/B14</f>
        <v>-0.345549738219895</v>
      </c>
      <c r="F14" s="21">
        <v>1283</v>
      </c>
      <c r="G14" s="21">
        <v>1036</v>
      </c>
      <c r="H14" s="21"/>
      <c r="I14" s="22">
        <f>(G14-F14)/F14</f>
        <v>-0.192517537022603</v>
      </c>
      <c r="J14" s="29"/>
    </row>
    <row r="15" s="20" customFormat="1" customHeight="1" spans="5:9">
      <c r="E15" s="30"/>
      <c r="I15" s="30"/>
    </row>
    <row r="16" s="20" customFormat="1" customHeight="1" spans="1:12">
      <c r="A16" s="21" t="s">
        <v>12</v>
      </c>
      <c r="B16" s="21" t="s">
        <v>37</v>
      </c>
      <c r="C16" s="21" t="s">
        <v>38</v>
      </c>
      <c r="D16" s="22" t="s">
        <v>39</v>
      </c>
      <c r="E16" s="21" t="s">
        <v>40</v>
      </c>
      <c r="F16" s="21" t="s">
        <v>41</v>
      </c>
      <c r="G16" s="22" t="s">
        <v>42</v>
      </c>
      <c r="H16" s="21" t="s">
        <v>43</v>
      </c>
      <c r="I16" s="21" t="s">
        <v>44</v>
      </c>
      <c r="J16" s="21" t="s">
        <v>45</v>
      </c>
      <c r="K16" s="21" t="s">
        <v>46</v>
      </c>
      <c r="L16" s="20" t="s">
        <v>47</v>
      </c>
    </row>
    <row r="17" s="20" customFormat="1" customHeight="1" spans="1:11">
      <c r="A17" s="23">
        <v>43101</v>
      </c>
      <c r="B17" s="21">
        <v>39</v>
      </c>
      <c r="C17" s="21">
        <v>219</v>
      </c>
      <c r="D17" s="32">
        <v>76</v>
      </c>
      <c r="E17" s="32">
        <v>37</v>
      </c>
      <c r="F17" s="32">
        <v>67</v>
      </c>
      <c r="G17" s="32">
        <v>5</v>
      </c>
      <c r="H17" s="32">
        <v>18</v>
      </c>
      <c r="I17" s="32">
        <v>20</v>
      </c>
      <c r="J17" s="32">
        <v>0</v>
      </c>
      <c r="K17" s="32">
        <v>5</v>
      </c>
    </row>
    <row r="18" s="20" customFormat="1" customHeight="1" spans="1:11">
      <c r="A18" s="33">
        <v>43466</v>
      </c>
      <c r="B18" s="34">
        <v>6</v>
      </c>
      <c r="C18" s="34">
        <v>122</v>
      </c>
      <c r="D18" s="35">
        <v>59</v>
      </c>
      <c r="E18" s="35">
        <v>75</v>
      </c>
      <c r="F18" s="35">
        <v>68</v>
      </c>
      <c r="G18" s="35">
        <v>25</v>
      </c>
      <c r="H18" s="35">
        <v>18</v>
      </c>
      <c r="I18" s="35">
        <v>1</v>
      </c>
      <c r="J18" s="35">
        <v>6</v>
      </c>
      <c r="K18" s="35">
        <v>3</v>
      </c>
    </row>
    <row r="19" s="20" customFormat="1" customHeight="1" spans="1:11">
      <c r="A19" s="23">
        <v>43132</v>
      </c>
      <c r="B19" s="21">
        <v>15</v>
      </c>
      <c r="C19" s="21">
        <v>106</v>
      </c>
      <c r="D19" s="32">
        <v>55</v>
      </c>
      <c r="E19" s="32">
        <v>20</v>
      </c>
      <c r="F19" s="32">
        <v>26</v>
      </c>
      <c r="G19" s="32">
        <v>12</v>
      </c>
      <c r="H19" s="32">
        <v>12</v>
      </c>
      <c r="I19" s="32">
        <v>3</v>
      </c>
      <c r="J19" s="32">
        <v>12</v>
      </c>
      <c r="K19" s="32">
        <v>12</v>
      </c>
    </row>
    <row r="20" s="20" customFormat="1" customHeight="1" spans="1:11">
      <c r="A20" s="33">
        <v>43497</v>
      </c>
      <c r="B20" s="34">
        <v>7</v>
      </c>
      <c r="C20" s="34">
        <v>51</v>
      </c>
      <c r="D20" s="35">
        <v>25</v>
      </c>
      <c r="E20" s="35">
        <v>45</v>
      </c>
      <c r="F20" s="35">
        <v>38</v>
      </c>
      <c r="G20" s="35">
        <v>6</v>
      </c>
      <c r="H20" s="35">
        <v>15</v>
      </c>
      <c r="I20" s="35">
        <v>1</v>
      </c>
      <c r="J20" s="35">
        <v>23</v>
      </c>
      <c r="K20" s="35">
        <v>1</v>
      </c>
    </row>
    <row r="21" s="20" customFormat="1" customHeight="1" spans="1:11">
      <c r="A21" s="23">
        <v>43160</v>
      </c>
      <c r="B21" s="21">
        <v>41</v>
      </c>
      <c r="C21" s="21">
        <v>200</v>
      </c>
      <c r="D21" s="32">
        <v>97</v>
      </c>
      <c r="E21" s="32">
        <v>43</v>
      </c>
      <c r="F21" s="32">
        <v>75</v>
      </c>
      <c r="G21" s="32">
        <v>14</v>
      </c>
      <c r="H21" s="32">
        <v>2</v>
      </c>
      <c r="I21" s="32">
        <v>23</v>
      </c>
      <c r="J21" s="32">
        <v>9</v>
      </c>
      <c r="K21" s="32">
        <v>10</v>
      </c>
    </row>
    <row r="22" s="20" customFormat="1" customHeight="1" spans="1:11">
      <c r="A22" s="33">
        <v>43526</v>
      </c>
      <c r="B22" s="34">
        <v>2</v>
      </c>
      <c r="C22" s="34">
        <v>96</v>
      </c>
      <c r="D22" s="35">
        <v>42</v>
      </c>
      <c r="E22" s="35">
        <v>77</v>
      </c>
      <c r="F22" s="35">
        <v>73</v>
      </c>
      <c r="G22" s="35">
        <v>10</v>
      </c>
      <c r="H22" s="35">
        <v>28</v>
      </c>
      <c r="I22" s="35">
        <v>1</v>
      </c>
      <c r="J22" s="35">
        <v>23</v>
      </c>
      <c r="K22" s="35">
        <v>3</v>
      </c>
    </row>
    <row r="23" s="20" customFormat="1" customHeight="1" spans="1:11">
      <c r="A23" s="23">
        <v>43191</v>
      </c>
      <c r="B23" s="24">
        <v>41</v>
      </c>
      <c r="C23" s="24">
        <v>186</v>
      </c>
      <c r="D23" s="24">
        <v>66</v>
      </c>
      <c r="E23" s="24">
        <v>47</v>
      </c>
      <c r="F23" s="24">
        <v>6</v>
      </c>
      <c r="G23" s="24">
        <v>11</v>
      </c>
      <c r="H23" s="24">
        <v>4</v>
      </c>
      <c r="I23" s="24">
        <v>40</v>
      </c>
      <c r="J23" s="24">
        <v>14</v>
      </c>
      <c r="K23" s="24">
        <v>3</v>
      </c>
    </row>
    <row r="24" s="20" customFormat="1" customHeight="1" spans="1:11">
      <c r="A24" s="33">
        <v>43557</v>
      </c>
      <c r="B24" s="34">
        <v>5</v>
      </c>
      <c r="C24" s="34">
        <v>126</v>
      </c>
      <c r="D24" s="35">
        <v>43</v>
      </c>
      <c r="E24" s="35">
        <v>69</v>
      </c>
      <c r="F24" s="35">
        <v>70</v>
      </c>
      <c r="G24" s="35">
        <v>4</v>
      </c>
      <c r="H24" s="35">
        <v>12</v>
      </c>
      <c r="I24" s="35">
        <v>0</v>
      </c>
      <c r="J24" s="35">
        <v>36</v>
      </c>
      <c r="K24" s="35">
        <v>1</v>
      </c>
    </row>
    <row r="25" s="20" customFormat="1" customHeight="1" spans="1:11">
      <c r="A25" s="23">
        <v>43221</v>
      </c>
      <c r="B25" s="24">
        <v>52</v>
      </c>
      <c r="C25" s="24">
        <v>235</v>
      </c>
      <c r="D25" s="24">
        <v>64</v>
      </c>
      <c r="E25" s="24">
        <v>43</v>
      </c>
      <c r="F25" s="24">
        <v>66</v>
      </c>
      <c r="G25" s="24">
        <v>5</v>
      </c>
      <c r="H25" s="24">
        <v>11</v>
      </c>
      <c r="I25" s="24">
        <v>39</v>
      </c>
      <c r="J25" s="24">
        <v>10</v>
      </c>
      <c r="K25" s="24">
        <v>1</v>
      </c>
    </row>
    <row r="26" s="20" customFormat="1" customHeight="1" spans="1:11">
      <c r="A26" s="36">
        <v>43586</v>
      </c>
      <c r="B26" s="37">
        <v>5</v>
      </c>
      <c r="C26" s="37">
        <v>138</v>
      </c>
      <c r="D26" s="37">
        <v>36</v>
      </c>
      <c r="E26" s="37">
        <v>68</v>
      </c>
      <c r="F26" s="37">
        <v>98</v>
      </c>
      <c r="G26" s="37">
        <v>8</v>
      </c>
      <c r="H26" s="37">
        <v>17</v>
      </c>
      <c r="I26" s="37">
        <v>0</v>
      </c>
      <c r="J26" s="37">
        <v>21</v>
      </c>
      <c r="K26" s="37">
        <v>3</v>
      </c>
    </row>
    <row r="27" s="20" customFormat="1" customHeight="1" spans="1:11">
      <c r="A27" s="23">
        <v>43252</v>
      </c>
      <c r="B27" s="24">
        <v>37</v>
      </c>
      <c r="C27" s="24">
        <v>181</v>
      </c>
      <c r="D27" s="24">
        <v>92</v>
      </c>
      <c r="E27" s="24">
        <v>49</v>
      </c>
      <c r="F27" s="24">
        <v>94</v>
      </c>
      <c r="G27" s="24">
        <v>16</v>
      </c>
      <c r="H27" s="24">
        <v>11</v>
      </c>
      <c r="I27" s="24">
        <v>63</v>
      </c>
      <c r="J27" s="24">
        <v>5</v>
      </c>
      <c r="K27" s="24">
        <v>1</v>
      </c>
    </row>
    <row r="28" s="20" customFormat="1" customHeight="1" spans="1:12">
      <c r="A28" s="36">
        <v>43617</v>
      </c>
      <c r="B28" s="37">
        <v>7</v>
      </c>
      <c r="C28" s="37">
        <v>204</v>
      </c>
      <c r="D28" s="37">
        <v>60</v>
      </c>
      <c r="E28" s="37">
        <v>54</v>
      </c>
      <c r="F28" s="37">
        <v>92</v>
      </c>
      <c r="G28" s="37">
        <v>18</v>
      </c>
      <c r="H28" s="37">
        <v>13</v>
      </c>
      <c r="I28" s="37">
        <v>0</v>
      </c>
      <c r="J28" s="37">
        <v>18</v>
      </c>
      <c r="K28" s="37">
        <v>2</v>
      </c>
      <c r="L28" s="20">
        <v>2</v>
      </c>
    </row>
    <row r="29" s="20" customFormat="1" customHeight="1" spans="1:11">
      <c r="A29" s="21" t="s">
        <v>29</v>
      </c>
      <c r="B29" s="21">
        <v>39</v>
      </c>
      <c r="C29" s="21">
        <v>192</v>
      </c>
      <c r="D29" s="24">
        <v>54</v>
      </c>
      <c r="E29" s="21">
        <v>45</v>
      </c>
      <c r="F29" s="21">
        <v>71</v>
      </c>
      <c r="G29" s="24">
        <f>19+14</f>
        <v>33</v>
      </c>
      <c r="H29" s="21">
        <v>13</v>
      </c>
      <c r="I29" s="21">
        <v>77</v>
      </c>
      <c r="J29" s="21">
        <v>3</v>
      </c>
      <c r="K29" s="21">
        <v>2</v>
      </c>
    </row>
    <row r="30" s="20" customFormat="1" customHeight="1" spans="1:11">
      <c r="A30" s="33">
        <v>43647</v>
      </c>
      <c r="B30" s="34">
        <v>13</v>
      </c>
      <c r="C30" s="34">
        <v>229</v>
      </c>
      <c r="D30" s="38">
        <v>50</v>
      </c>
      <c r="E30" s="34">
        <v>88</v>
      </c>
      <c r="F30" s="34">
        <v>83</v>
      </c>
      <c r="G30" s="38">
        <v>17</v>
      </c>
      <c r="H30" s="34">
        <v>17</v>
      </c>
      <c r="I30" s="34">
        <v>0</v>
      </c>
      <c r="J30" s="34">
        <v>6</v>
      </c>
      <c r="K30" s="34">
        <v>0</v>
      </c>
    </row>
    <row r="31" s="20" customFormat="1" customHeight="1" spans="1:11">
      <c r="A31" s="21" t="s">
        <v>30</v>
      </c>
      <c r="B31" s="21">
        <v>12</v>
      </c>
      <c r="C31" s="21">
        <v>199</v>
      </c>
      <c r="D31" s="24">
        <v>52</v>
      </c>
      <c r="E31" s="21">
        <v>51</v>
      </c>
      <c r="F31" s="21">
        <v>74</v>
      </c>
      <c r="G31" s="24">
        <v>21</v>
      </c>
      <c r="H31" s="21">
        <v>18</v>
      </c>
      <c r="I31" s="21">
        <v>45</v>
      </c>
      <c r="J31" s="21">
        <v>1</v>
      </c>
      <c r="K31" s="21">
        <v>2</v>
      </c>
    </row>
    <row r="32" s="20" customFormat="1" customHeight="1" spans="1:11">
      <c r="A32" s="33">
        <v>43678</v>
      </c>
      <c r="B32" s="34">
        <v>7</v>
      </c>
      <c r="C32" s="34">
        <v>153</v>
      </c>
      <c r="D32" s="38">
        <v>49</v>
      </c>
      <c r="E32" s="34">
        <v>75</v>
      </c>
      <c r="F32" s="34">
        <v>83</v>
      </c>
      <c r="G32" s="38">
        <v>12</v>
      </c>
      <c r="H32" s="34">
        <v>9</v>
      </c>
      <c r="I32" s="34">
        <v>5</v>
      </c>
      <c r="J32" s="34">
        <v>3</v>
      </c>
      <c r="K32" s="34">
        <v>2</v>
      </c>
    </row>
    <row r="33" s="20" customFormat="1" customHeight="1" spans="1:11">
      <c r="A33" s="21" t="s">
        <v>32</v>
      </c>
      <c r="B33" s="21">
        <v>5</v>
      </c>
      <c r="C33" s="21">
        <v>183</v>
      </c>
      <c r="D33" s="24">
        <v>55</v>
      </c>
      <c r="E33" s="21">
        <v>43</v>
      </c>
      <c r="F33" s="21">
        <v>108</v>
      </c>
      <c r="G33" s="25">
        <v>19</v>
      </c>
      <c r="H33" s="21">
        <v>17</v>
      </c>
      <c r="I33" s="21">
        <v>3</v>
      </c>
      <c r="J33" s="21">
        <v>5</v>
      </c>
      <c r="K33" s="21">
        <v>3</v>
      </c>
    </row>
    <row r="34" s="20" customFormat="1" customHeight="1" spans="1:11">
      <c r="A34" s="33">
        <v>43709</v>
      </c>
      <c r="B34" s="34">
        <v>8</v>
      </c>
      <c r="C34" s="34">
        <v>191</v>
      </c>
      <c r="D34" s="38">
        <v>51</v>
      </c>
      <c r="E34" s="34">
        <v>80</v>
      </c>
      <c r="F34" s="34">
        <v>81</v>
      </c>
      <c r="G34" s="39">
        <v>8</v>
      </c>
      <c r="H34" s="34">
        <v>17</v>
      </c>
      <c r="I34" s="34">
        <v>2</v>
      </c>
      <c r="J34" s="34">
        <v>6</v>
      </c>
      <c r="K34" s="34">
        <v>0</v>
      </c>
    </row>
    <row r="35" s="20" customFormat="1" customHeight="1" spans="1:11">
      <c r="A35" s="21" t="s">
        <v>34</v>
      </c>
      <c r="B35" s="21">
        <v>1</v>
      </c>
      <c r="C35" s="21">
        <v>162</v>
      </c>
      <c r="D35" s="24">
        <v>43</v>
      </c>
      <c r="E35" s="21">
        <v>45</v>
      </c>
      <c r="F35" s="21">
        <v>75</v>
      </c>
      <c r="G35" s="25">
        <v>10</v>
      </c>
      <c r="H35" s="21">
        <v>16</v>
      </c>
      <c r="I35" s="21"/>
      <c r="J35" s="21">
        <v>2</v>
      </c>
      <c r="K35" s="21">
        <v>2</v>
      </c>
    </row>
    <row r="36" s="20" customFormat="1" customHeight="1" spans="1:11">
      <c r="A36" s="33">
        <v>43739</v>
      </c>
      <c r="B36" s="34">
        <v>6</v>
      </c>
      <c r="C36" s="34">
        <v>164</v>
      </c>
      <c r="D36" s="38">
        <v>39</v>
      </c>
      <c r="E36" s="34">
        <v>63</v>
      </c>
      <c r="F36" s="34">
        <v>66</v>
      </c>
      <c r="G36" s="39">
        <v>11</v>
      </c>
      <c r="H36" s="34">
        <v>13</v>
      </c>
      <c r="I36" s="34">
        <v>1</v>
      </c>
      <c r="J36" s="34">
        <v>15</v>
      </c>
      <c r="K36" s="34">
        <v>1</v>
      </c>
    </row>
    <row r="37" s="20" customFormat="1" customHeight="1" spans="1:11">
      <c r="A37" s="21" t="s">
        <v>35</v>
      </c>
      <c r="B37" s="32">
        <v>3</v>
      </c>
      <c r="C37" s="32">
        <v>171</v>
      </c>
      <c r="D37" s="40">
        <v>56</v>
      </c>
      <c r="E37" s="32">
        <v>106</v>
      </c>
      <c r="F37" s="32">
        <v>96</v>
      </c>
      <c r="G37" s="32">
        <v>8</v>
      </c>
      <c r="H37" s="32">
        <v>22</v>
      </c>
      <c r="I37" s="32"/>
      <c r="J37" s="32">
        <v>6</v>
      </c>
      <c r="K37" s="32">
        <v>1</v>
      </c>
    </row>
    <row r="38" s="20" customFormat="1" customHeight="1" spans="1:11">
      <c r="A38" s="21" t="s">
        <v>36</v>
      </c>
      <c r="B38" s="32">
        <v>4</v>
      </c>
      <c r="C38" s="32">
        <v>149</v>
      </c>
      <c r="D38" s="32">
        <v>57</v>
      </c>
      <c r="E38" s="32">
        <v>51</v>
      </c>
      <c r="F38" s="32">
        <v>80</v>
      </c>
      <c r="G38" s="32">
        <v>13</v>
      </c>
      <c r="H38" s="32">
        <v>12</v>
      </c>
      <c r="I38" s="32">
        <v>1</v>
      </c>
      <c r="J38" s="32">
        <v>8</v>
      </c>
      <c r="K38" s="32"/>
    </row>
    <row r="39" s="20" customFormat="1" customHeight="1" spans="5:9">
      <c r="E39" s="41"/>
      <c r="F39" s="30"/>
      <c r="I39" s="30"/>
    </row>
    <row r="40" s="20" customFormat="1" customHeight="1" spans="5:9">
      <c r="E40" s="42"/>
      <c r="F40" s="30"/>
      <c r="I40" s="30"/>
    </row>
    <row r="41" s="20" customFormat="1" customHeight="1"/>
    <row r="42" s="20" customFormat="1" customHeight="1" spans="1:1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="20" customFormat="1" customHeight="1" spans="1:1">
      <c r="A43" s="30"/>
    </row>
    <row r="44" s="20" customFormat="1" customHeight="1" spans="5:9">
      <c r="E44" s="42"/>
      <c r="F44" s="30"/>
      <c r="I44" s="30"/>
    </row>
    <row r="45" s="20" customFormat="1" customHeight="1" spans="5:9">
      <c r="E45" s="42"/>
      <c r="F45" s="30"/>
      <c r="I45" s="30"/>
    </row>
    <row r="46" s="20" customFormat="1" customHeight="1" spans="5:9">
      <c r="E46" s="42"/>
      <c r="F46" s="30"/>
      <c r="I46" s="30"/>
    </row>
    <row r="47" s="20" customFormat="1" customHeight="1" spans="5:9">
      <c r="E47" s="42"/>
      <c r="F47" s="30"/>
      <c r="I47" s="30"/>
    </row>
    <row r="48" s="20" customFormat="1" customHeight="1" spans="5:9">
      <c r="E48" s="42"/>
      <c r="F48" s="30"/>
      <c r="I48" s="30"/>
    </row>
    <row r="49" s="20" customFormat="1" customHeight="1" spans="5:9">
      <c r="E49" s="42"/>
      <c r="F49" s="30"/>
      <c r="I49" s="30"/>
    </row>
  </sheetData>
  <mergeCells count="2">
    <mergeCell ref="B1:E1"/>
    <mergeCell ref="F1:I1"/>
  </mergeCells>
  <pageMargins left="0.75" right="0.75" top="1" bottom="1" header="0.511805555555556" footer="0.511805555555556"/>
  <pageSetup paperSize="9" scale="7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C20" sqref="C20"/>
    </sheetView>
  </sheetViews>
  <sheetFormatPr defaultColWidth="9" defaultRowHeight="13.5" outlineLevelRow="2" outlineLevelCol="6"/>
  <cols>
    <col min="1" max="7" width="14.875" customWidth="1"/>
  </cols>
  <sheetData>
    <row r="1" spans="1:7">
      <c r="A1" s="20" t="s">
        <v>48</v>
      </c>
      <c r="B1" s="20"/>
      <c r="C1" s="20"/>
      <c r="D1" s="20"/>
      <c r="E1" s="20"/>
      <c r="F1" s="20"/>
      <c r="G1" s="20"/>
    </row>
    <row r="2" s="20" customFormat="1" ht="26" customHeight="1" spans="1:7">
      <c r="A2" s="21" t="s">
        <v>49</v>
      </c>
      <c r="B2" s="21" t="s">
        <v>50</v>
      </c>
      <c r="C2" s="21" t="s">
        <v>51</v>
      </c>
      <c r="D2" s="21" t="s">
        <v>52</v>
      </c>
      <c r="E2" s="21" t="s">
        <v>53</v>
      </c>
      <c r="F2" s="21" t="s">
        <v>54</v>
      </c>
      <c r="G2" s="21" t="s">
        <v>17</v>
      </c>
    </row>
    <row r="3" s="20" customFormat="1" ht="26" customHeight="1" spans="1:7">
      <c r="A3" s="21">
        <v>504</v>
      </c>
      <c r="B3" s="21">
        <v>356</v>
      </c>
      <c r="C3" s="21">
        <v>378</v>
      </c>
      <c r="D3" s="21">
        <v>1266</v>
      </c>
      <c r="E3" s="21">
        <v>1047</v>
      </c>
      <c r="F3" s="21">
        <v>1113</v>
      </c>
      <c r="G3" s="29" t="s">
        <v>19</v>
      </c>
    </row>
  </sheetData>
  <mergeCells count="1">
    <mergeCell ref="A1:G1"/>
  </mergeCells>
  <pageMargins left="0.75" right="0.75" top="1" bottom="1" header="0.511805555555556" footer="0.511805555555556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D24" sqref="D24"/>
    </sheetView>
  </sheetViews>
  <sheetFormatPr defaultColWidth="9" defaultRowHeight="13.5" outlineLevelRow="2"/>
  <cols>
    <col min="1" max="1" width="10.375" customWidth="1"/>
  </cols>
  <sheetData>
    <row r="1" s="20" customFormat="1" ht="26" customHeight="1" spans="1:11">
      <c r="A1" s="21" t="s">
        <v>12</v>
      </c>
      <c r="B1" s="21" t="s">
        <v>37</v>
      </c>
      <c r="C1" s="21" t="s">
        <v>38</v>
      </c>
      <c r="D1" s="22" t="s">
        <v>39</v>
      </c>
      <c r="E1" s="21" t="s">
        <v>40</v>
      </c>
      <c r="F1" s="21" t="s">
        <v>41</v>
      </c>
      <c r="G1" s="22" t="s">
        <v>42</v>
      </c>
      <c r="H1" s="21" t="s">
        <v>43</v>
      </c>
      <c r="I1" s="21" t="s">
        <v>44</v>
      </c>
      <c r="J1" s="21" t="s">
        <v>45</v>
      </c>
      <c r="K1" s="21" t="s">
        <v>46</v>
      </c>
    </row>
    <row r="2" s="20" customFormat="1" ht="26" customHeight="1" spans="1:11">
      <c r="A2" s="23">
        <v>43374</v>
      </c>
      <c r="B2" s="21">
        <v>1</v>
      </c>
      <c r="C2" s="21">
        <v>162</v>
      </c>
      <c r="D2" s="24">
        <v>43</v>
      </c>
      <c r="E2" s="21">
        <v>45</v>
      </c>
      <c r="F2" s="21">
        <v>75</v>
      </c>
      <c r="G2" s="25">
        <v>10</v>
      </c>
      <c r="H2" s="21">
        <v>16</v>
      </c>
      <c r="I2" s="21"/>
      <c r="J2" s="21">
        <v>2</v>
      </c>
      <c r="K2" s="21">
        <v>2</v>
      </c>
    </row>
    <row r="3" s="20" customFormat="1" ht="26" customHeight="1" spans="1:11">
      <c r="A3" s="23">
        <v>43739</v>
      </c>
      <c r="B3" s="26">
        <v>6</v>
      </c>
      <c r="C3" s="26">
        <v>164</v>
      </c>
      <c r="D3" s="27">
        <v>39</v>
      </c>
      <c r="E3" s="26">
        <v>63</v>
      </c>
      <c r="F3" s="26">
        <v>66</v>
      </c>
      <c r="G3" s="28">
        <v>11</v>
      </c>
      <c r="H3" s="26">
        <v>13</v>
      </c>
      <c r="I3" s="26">
        <v>1</v>
      </c>
      <c r="J3" s="26">
        <v>15</v>
      </c>
      <c r="K3" s="26">
        <v>1</v>
      </c>
    </row>
  </sheetData>
  <pageMargins left="0.75" right="0.75" top="1" bottom="1" header="0.511805555555556" footer="0.511805555555556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F13" sqref="F13"/>
    </sheetView>
  </sheetViews>
  <sheetFormatPr defaultColWidth="9" defaultRowHeight="14.25"/>
  <cols>
    <col min="1" max="1" width="5.875" style="2" customWidth="1"/>
    <col min="2" max="2" width="9.625" style="2" customWidth="1"/>
    <col min="3" max="3" width="20.625" style="3" customWidth="1"/>
    <col min="4" max="4" width="8.5" style="1" customWidth="1"/>
    <col min="5" max="5" width="8.125" style="2" customWidth="1"/>
    <col min="6" max="6" width="57.25" style="2" customWidth="1"/>
    <col min="7" max="7" width="9.5" style="2" customWidth="1"/>
    <col min="8" max="8" width="45.25" style="1" customWidth="1"/>
    <col min="9" max="16384" width="9" style="1"/>
  </cols>
  <sheetData>
    <row r="1" s="1" customFormat="1" ht="41.25" customHeight="1" spans="1:8">
      <c r="A1" s="2"/>
      <c r="B1" s="4" t="s">
        <v>55</v>
      </c>
      <c r="C1" s="5"/>
      <c r="D1" s="4"/>
      <c r="E1" s="4"/>
      <c r="F1" s="4"/>
      <c r="G1" s="4"/>
      <c r="H1" s="4"/>
    </row>
    <row r="2" s="2" customFormat="1" ht="18.75" customHeight="1" spans="1:256">
      <c r="A2" s="6" t="s">
        <v>56</v>
      </c>
      <c r="B2" s="6" t="s">
        <v>57</v>
      </c>
      <c r="C2" s="7" t="s">
        <v>58</v>
      </c>
      <c r="D2" s="6" t="s">
        <v>59</v>
      </c>
      <c r="E2" s="6" t="s">
        <v>60</v>
      </c>
      <c r="F2" s="6" t="s">
        <v>61</v>
      </c>
      <c r="G2" s="6" t="s">
        <v>62</v>
      </c>
      <c r="H2" s="6" t="s">
        <v>63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="2" customFormat="1" ht="84" hidden="1" spans="1:8">
      <c r="A3" s="8"/>
      <c r="B3" s="9">
        <v>42181</v>
      </c>
      <c r="C3" s="10"/>
      <c r="D3" s="11" t="s">
        <v>64</v>
      </c>
      <c r="E3" s="11" t="s">
        <v>65</v>
      </c>
      <c r="F3" s="12" t="s">
        <v>66</v>
      </c>
      <c r="G3" s="12" t="s">
        <v>67</v>
      </c>
      <c r="H3" s="11"/>
    </row>
    <row r="4" s="2" customFormat="1" ht="45" customHeight="1" spans="1:8">
      <c r="A4" s="13">
        <v>1</v>
      </c>
      <c r="B4" s="14">
        <v>43766</v>
      </c>
      <c r="C4" s="15" t="s">
        <v>68</v>
      </c>
      <c r="D4" s="13" t="s">
        <v>60</v>
      </c>
      <c r="E4" s="13" t="s">
        <v>69</v>
      </c>
      <c r="F4" s="13" t="s">
        <v>70</v>
      </c>
      <c r="G4" s="13" t="s">
        <v>71</v>
      </c>
      <c r="H4" s="13"/>
    </row>
    <row r="5" s="2" customFormat="1" ht="33" customHeight="1" spans="1:8">
      <c r="A5" s="13"/>
      <c r="B5" s="14"/>
      <c r="C5" s="13"/>
      <c r="D5" s="13"/>
      <c r="E5" s="13"/>
      <c r="F5" s="13"/>
      <c r="G5" s="13"/>
      <c r="H5" s="13"/>
    </row>
    <row r="6" s="2" customFormat="1" ht="27" customHeight="1" spans="1:8">
      <c r="A6" s="13"/>
      <c r="B6" s="16"/>
      <c r="C6" s="8"/>
      <c r="D6" s="13"/>
      <c r="E6" s="8"/>
      <c r="F6" s="8"/>
      <c r="G6" s="8"/>
      <c r="H6" s="13"/>
    </row>
    <row r="7" s="2" customFormat="1" ht="28.5" customHeight="1" spans="1:8">
      <c r="A7" s="13"/>
      <c r="B7" s="16"/>
      <c r="C7" s="10"/>
      <c r="D7" s="13"/>
      <c r="E7" s="8"/>
      <c r="F7" s="8"/>
      <c r="G7" s="8"/>
      <c r="H7" s="17"/>
    </row>
    <row r="8" s="2" customFormat="1" ht="28.5" customHeight="1" spans="1:8">
      <c r="A8" s="13"/>
      <c r="B8" s="16"/>
      <c r="C8" s="10"/>
      <c r="D8" s="13"/>
      <c r="E8" s="8"/>
      <c r="F8" s="8"/>
      <c r="G8" s="8"/>
      <c r="H8" s="17"/>
    </row>
    <row r="9" s="2" customFormat="1" ht="28.5" customHeight="1" spans="1:8">
      <c r="A9" s="13"/>
      <c r="B9" s="16"/>
      <c r="C9" s="10"/>
      <c r="D9" s="13"/>
      <c r="E9" s="8"/>
      <c r="F9" s="8"/>
      <c r="G9" s="8"/>
      <c r="H9" s="17"/>
    </row>
    <row r="10" s="1" customFormat="1" ht="28.5" customHeight="1" spans="1:8">
      <c r="A10" s="13"/>
      <c r="B10" s="9"/>
      <c r="C10" s="10"/>
      <c r="D10" s="9"/>
      <c r="E10" s="11"/>
      <c r="F10" s="17"/>
      <c r="G10" s="18"/>
      <c r="H10" s="17"/>
    </row>
    <row r="11" s="1" customFormat="1" ht="28.5" customHeight="1" spans="1:8">
      <c r="A11" s="13"/>
      <c r="B11" s="9"/>
      <c r="C11" s="10"/>
      <c r="D11" s="9"/>
      <c r="E11" s="11"/>
      <c r="F11" s="17"/>
      <c r="G11" s="18"/>
      <c r="H11" s="17"/>
    </row>
    <row r="12" s="1" customFormat="1" ht="27.75" customHeight="1" spans="1:8">
      <c r="A12" s="13"/>
      <c r="B12" s="9"/>
      <c r="C12" s="10"/>
      <c r="D12" s="9"/>
      <c r="E12" s="11"/>
      <c r="F12" s="17"/>
      <c r="G12" s="18"/>
      <c r="H12" s="17"/>
    </row>
    <row r="13" s="1" customFormat="1" ht="17.25" customHeight="1" spans="1:7">
      <c r="A13" s="2"/>
      <c r="B13" s="2"/>
      <c r="C13" s="3"/>
      <c r="E13" s="2"/>
      <c r="F13" s="2"/>
      <c r="G13" s="2"/>
    </row>
    <row r="14" s="1" customFormat="1" ht="17.25" customHeight="1" spans="1:7">
      <c r="A14" s="2"/>
      <c r="B14" s="2"/>
      <c r="C14" s="3"/>
      <c r="E14" s="2"/>
      <c r="F14" s="2"/>
      <c r="G14" s="2"/>
    </row>
    <row r="15" s="1" customFormat="1" ht="17.25" customHeight="1" spans="1:7">
      <c r="A15" s="2"/>
      <c r="B15" s="2"/>
      <c r="C15" s="3"/>
      <c r="E15" s="2"/>
      <c r="F15" s="2"/>
      <c r="G15" s="2"/>
    </row>
    <row r="16" s="1" customFormat="1" ht="17.25" customHeight="1" spans="1:7">
      <c r="A16" s="2"/>
      <c r="B16" s="2"/>
      <c r="C16" s="3"/>
      <c r="E16" s="2"/>
      <c r="F16" s="2"/>
      <c r="G16" s="2"/>
    </row>
  </sheetData>
  <mergeCells count="1">
    <mergeCell ref="B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汇总数据</vt:lpstr>
      <vt:lpstr>运作部单量统计表</vt:lpstr>
      <vt:lpstr>  车次及单量汇总</vt:lpstr>
      <vt:lpstr>报关类型汇总</vt:lpstr>
      <vt:lpstr>异常报表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2019-11-04T03:30:08Z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